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turistforening-my.sharepoint.com/personal/anne-lene_stulen_dnt_no/Documents/A-dokumenter/Styret/Årsmeldinger/2023/"/>
    </mc:Choice>
  </mc:AlternateContent>
  <xr:revisionPtr revIDLastSave="398" documentId="8_{5512901F-281F-439F-B659-12070C051167}" xr6:coauthVersionLast="47" xr6:coauthVersionMax="47" xr10:uidLastSave="{9DDEE741-5EAD-4EF3-8BB1-D21C0BD2B71D}"/>
  <bookViews>
    <workbookView xWindow="-120" yWindow="-120" windowWidth="29040" windowHeight="15720" xr2:uid="{362352A5-C040-45CA-9446-DCC7370A1443}"/>
  </bookViews>
  <sheets>
    <sheet name="Årsrapport" sheetId="6" r:id="rId1"/>
  </sheets>
  <definedNames>
    <definedName name="_xlnm._FilterDatabase" localSheetId="0" hidden="1">Årsrapport!#REF!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6" l="1"/>
  <c r="B44" i="6"/>
  <c r="B37" i="6"/>
  <c r="E107" i="6"/>
  <c r="B26" i="6"/>
  <c r="B21" i="6"/>
  <c r="B12" i="6"/>
  <c r="E68" i="6"/>
  <c r="E61" i="6"/>
  <c r="B7" i="6"/>
  <c r="B46" i="6" l="1"/>
  <c r="B52" i="6" s="1"/>
  <c r="B27" i="6"/>
  <c r="B14" i="6"/>
  <c r="E114" i="6" l="1"/>
  <c r="E131" i="6"/>
  <c r="C26" i="6"/>
  <c r="E74" i="6"/>
  <c r="E58" i="6"/>
  <c r="C7" i="6"/>
  <c r="C12" i="6"/>
  <c r="C14" i="6" l="1"/>
  <c r="C50" i="6" l="1"/>
  <c r="C44" i="6" l="1"/>
  <c r="C37" i="6"/>
  <c r="C46" i="6" l="1"/>
  <c r="C52" i="6" s="1"/>
  <c r="C21" i="6" l="1"/>
  <c r="C27" i="6" s="1"/>
</calcChain>
</file>

<file path=xl/sharedStrings.xml><?xml version="1.0" encoding="utf-8"?>
<sst xmlns="http://schemas.openxmlformats.org/spreadsheetml/2006/main" count="128" uniqueCount="126">
  <si>
    <t>Bingo</t>
  </si>
  <si>
    <t>Fordeling kapital DNT</t>
  </si>
  <si>
    <t>Andre inntekter</t>
  </si>
  <si>
    <t>Gaver kulturløypene</t>
  </si>
  <si>
    <t>Driftsinntekter</t>
  </si>
  <si>
    <t>Driftskostnader</t>
  </si>
  <si>
    <t>Drift og vedlikehold hytter</t>
  </si>
  <si>
    <t>Markedsføring</t>
  </si>
  <si>
    <t>Annonser</t>
  </si>
  <si>
    <t>Gaver</t>
  </si>
  <si>
    <t>Annen driftskostnad</t>
  </si>
  <si>
    <t>BALANSE</t>
  </si>
  <si>
    <t>31.12.2022</t>
  </si>
  <si>
    <t>EIENDELER</t>
  </si>
  <si>
    <t>Anleggsmidler</t>
  </si>
  <si>
    <t>Bygning</t>
  </si>
  <si>
    <t>Maskiner</t>
  </si>
  <si>
    <t>Sum anleggsmidler</t>
  </si>
  <si>
    <t>Omløpsmidler</t>
  </si>
  <si>
    <t>Varelager</t>
  </si>
  <si>
    <t>Øvrige kortsiktige fordringer</t>
  </si>
  <si>
    <t>Kontanter og bankinnskudd</t>
  </si>
  <si>
    <t>Sum omløpsmidler</t>
  </si>
  <si>
    <t>Sum eiendeler</t>
  </si>
  <si>
    <t>EGENKAPITAL OG GJELD</t>
  </si>
  <si>
    <t>Egenkapital</t>
  </si>
  <si>
    <t>Egenkapital disposisjonsfond</t>
  </si>
  <si>
    <t>Årets resultat</t>
  </si>
  <si>
    <t>Sum egenkapital</t>
  </si>
  <si>
    <t>Kortsiktig gjeld</t>
  </si>
  <si>
    <t>Leverandørgjeld</t>
  </si>
  <si>
    <t>Annen kortsiktig gjeld</t>
  </si>
  <si>
    <t>Sum kortsiktig gjeld</t>
  </si>
  <si>
    <t>Sum egenkapital og gjeld</t>
  </si>
  <si>
    <t>RESULTATREGNSKAP</t>
  </si>
  <si>
    <t>Medlemskontingent DNT</t>
  </si>
  <si>
    <t>Salgs- og leie inntekter</t>
  </si>
  <si>
    <t>Offentlig støtte og bidrag</t>
  </si>
  <si>
    <t>Sum inntekter</t>
  </si>
  <si>
    <t>Varekost</t>
  </si>
  <si>
    <t>Lønn og sosiale kostnader</t>
  </si>
  <si>
    <t>Øvrige driftskostnader</t>
  </si>
  <si>
    <t>Avskrivninger</t>
  </si>
  <si>
    <t>Sum kostnader</t>
  </si>
  <si>
    <t>Driftsresultat</t>
  </si>
  <si>
    <t>Finansposter</t>
  </si>
  <si>
    <t>Renteinntekter</t>
  </si>
  <si>
    <t>Sum finansinntekter</t>
  </si>
  <si>
    <t>ÅRSRESULTAT</t>
  </si>
  <si>
    <t>Noter:</t>
  </si>
  <si>
    <t>1) Bygning:</t>
  </si>
  <si>
    <t>Darrebu</t>
  </si>
  <si>
    <t>Trollsvannstua</t>
  </si>
  <si>
    <t>2) Maskiner:</t>
  </si>
  <si>
    <t xml:space="preserve">3) Disponible bankinnskudd og </t>
  </si>
  <si>
    <t>Kasse (butikk/Trollsvann/Tjønneberget)</t>
  </si>
  <si>
    <t xml:space="preserve">    kontanter</t>
  </si>
  <si>
    <t>Skattetrekkonto 2400.42.63010</t>
  </si>
  <si>
    <t>4) Salg og leie inntekter:</t>
  </si>
  <si>
    <t>Butikkvarer</t>
  </si>
  <si>
    <t>Leieinntekter fra hyttene</t>
  </si>
  <si>
    <t>Vaffelsalg</t>
  </si>
  <si>
    <t>Leieinntekter fra div. utstyr</t>
  </si>
  <si>
    <t>5) Andre inntekter:</t>
  </si>
  <si>
    <t>Inntekter fra turer/arr./kurs</t>
  </si>
  <si>
    <t>6) Offentlig støtte og bidrag:</t>
  </si>
  <si>
    <t>7) Lønn og sosial kostnader</t>
  </si>
  <si>
    <t xml:space="preserve">Lønn, feriepenger </t>
  </si>
  <si>
    <t>Arbeidsgiveravgift</t>
  </si>
  <si>
    <t>Obligatorisk tjenestepensjon</t>
  </si>
  <si>
    <t>Andre personalkostnader (parkeringsplass)</t>
  </si>
  <si>
    <t>8) Øvrige driftskostnader:</t>
  </si>
  <si>
    <t>Lokaler/renovasjon/strøm</t>
  </si>
  <si>
    <t>Inventar/utstyr</t>
  </si>
  <si>
    <t>Drift og vedlikehold stier/løyper</t>
  </si>
  <si>
    <t>Møter (landsmøte/styremøter/takk-for-hjelpen samling</t>
  </si>
  <si>
    <t>Kurskostnader</t>
  </si>
  <si>
    <t>Bilgodtgjørelse/reisekostnader</t>
  </si>
  <si>
    <t>Medlemsblad</t>
  </si>
  <si>
    <t>Forsikring</t>
  </si>
  <si>
    <t>2022</t>
  </si>
  <si>
    <t>Momskompensasjon</t>
  </si>
  <si>
    <t>Tønsberg kom.; Kom. tilskudd</t>
  </si>
  <si>
    <t xml:space="preserve">Færder kom.; Kom. tilskudd </t>
  </si>
  <si>
    <t>Skyldig skattetrekk/mva/arb.giveravg. og feriepenger</t>
  </si>
  <si>
    <t>DNT Tønsberg og Omegn 2023</t>
  </si>
  <si>
    <t>Båter Håøya</t>
  </si>
  <si>
    <t>Snøscooter Skrim</t>
  </si>
  <si>
    <t>Bufferkonto Deltager.no</t>
  </si>
  <si>
    <t>Konto 1506.76.16313</t>
  </si>
  <si>
    <t>Mellomværekonto Vipps/Nets/Terminal</t>
  </si>
  <si>
    <t>3,5)Disposisjonsfond</t>
  </si>
  <si>
    <t>Valgt å avslutte dette - og føre beløpet over på egenkapitalen</t>
  </si>
  <si>
    <t>Andre inntekter annet:</t>
  </si>
  <si>
    <t>Sparebankstiftelsen1 NT: Kajakkhenger</t>
  </si>
  <si>
    <t>Norsk Tipping: Grasrotandelen</t>
  </si>
  <si>
    <t>Andebu Sparebank: Turstikomite Andebu (Askjemrunden)</t>
  </si>
  <si>
    <t>Solgt snøscooter fra Turstikomite Tr-Me</t>
  </si>
  <si>
    <t>DNT: KDU-dagene</t>
  </si>
  <si>
    <t>Gjensidige Forsikring: Kundeutbytte</t>
  </si>
  <si>
    <t>Sparebankstiftelsen1 NT: Gapahuk Tjb</t>
  </si>
  <si>
    <t>Olav Thon Stiftelsen: Madrasser</t>
  </si>
  <si>
    <t>Gjensidigestiftelsen: Friluft familien</t>
  </si>
  <si>
    <t>Skrim Hytteeierforening/Hytteservice</t>
  </si>
  <si>
    <t>Sparebankstiftelsen: Barnas Turlag</t>
  </si>
  <si>
    <t>Andebu Sparebank: Turkart Andebu</t>
  </si>
  <si>
    <t>Sparebankstiftelsen1 NT: Håøya</t>
  </si>
  <si>
    <t>DNT Aktiv: Senior</t>
  </si>
  <si>
    <t>DNT Aktiv: Dugnad</t>
  </si>
  <si>
    <t>Sparebankstiftelsen: Scootergarasje</t>
  </si>
  <si>
    <t>Tbg kommune: Stistøtte</t>
  </si>
  <si>
    <t>Vipps: Ved Tr-Me</t>
  </si>
  <si>
    <t>Vipps: Ved Darrebu</t>
  </si>
  <si>
    <t>Vipps: Løypekjøring Skrim</t>
  </si>
  <si>
    <t>Retur tilskudd Sidebygningen</t>
  </si>
  <si>
    <t>Fylkeskommunen: Frisklivsprosjekt</t>
  </si>
  <si>
    <t>Fylkeskommunen: Kurstilbud</t>
  </si>
  <si>
    <t>Fylkeskommunen: Opptur</t>
  </si>
  <si>
    <t>Færder kommune: Barnas Turlag</t>
  </si>
  <si>
    <t>DNT Frifond</t>
  </si>
  <si>
    <t>Refusjon av sykepenger</t>
  </si>
  <si>
    <t>Telefon/internett/porto/bankgebyrer</t>
  </si>
  <si>
    <t>Regnskapsføring</t>
  </si>
  <si>
    <t>Teknisk bistand/Kontorrekv</t>
  </si>
  <si>
    <t>Hoggerstua</t>
  </si>
  <si>
    <t>Konto 2420.22.02590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</si>
</sst>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3" fontId="2" fillId="0" borderId="0" xfId="0" applyNumberFormat="1" applyFont="1"/>
    <xf numFmtId="0" fontId="7" fillId="0" borderId="0" xfId="0" applyFont="1"/>
    <xf numFmtId="0" fontId="8" fillId="0" borderId="0" xfId="0" applyFont="1"/>
    <xf numFmtId="3" fontId="9" fillId="0" borderId="0" xfId="0" applyNumberFormat="1" applyFont="1"/>
    <xf numFmtId="165" fontId="9" fillId="0" borderId="0" xfId="1" applyNumberFormat="1" applyFont="1" applyBorder="1"/>
    <xf numFmtId="0" fontId="10" fillId="0" borderId="0" xfId="0" applyFont="1"/>
    <xf numFmtId="0" fontId="11" fillId="0" borderId="1" xfId="0" applyFont="1" applyBorder="1"/>
    <xf numFmtId="3" fontId="11" fillId="0" borderId="1" xfId="0" applyNumberFormat="1" applyFont="1" applyBorder="1"/>
    <xf numFmtId="0" fontId="12" fillId="0" borderId="0" xfId="0" applyFont="1"/>
    <xf numFmtId="49" fontId="12" fillId="0" borderId="0" xfId="0" applyNumberFormat="1" applyFont="1" applyAlignment="1">
      <alignment horizontal="right" vertical="center"/>
    </xf>
    <xf numFmtId="14" fontId="12" fillId="0" borderId="0" xfId="0" applyNumberFormat="1" applyFont="1"/>
    <xf numFmtId="14" fontId="13" fillId="0" borderId="0" xfId="0" applyNumberFormat="1" applyFont="1"/>
    <xf numFmtId="3" fontId="10" fillId="0" borderId="0" xfId="0" applyNumberFormat="1" applyFont="1"/>
    <xf numFmtId="0" fontId="2" fillId="0" borderId="2" xfId="0" applyFont="1" applyBorder="1"/>
    <xf numFmtId="3" fontId="2" fillId="0" borderId="2" xfId="0" applyNumberFormat="1" applyFont="1" applyBorder="1"/>
    <xf numFmtId="0" fontId="13" fillId="0" borderId="3" xfId="0" applyFont="1" applyBorder="1"/>
    <xf numFmtId="3" fontId="13" fillId="0" borderId="3" xfId="0" applyNumberFormat="1" applyFont="1" applyBorder="1"/>
    <xf numFmtId="0" fontId="2" fillId="0" borderId="0" xfId="0" applyFont="1" applyAlignment="1">
      <alignment wrapText="1"/>
    </xf>
    <xf numFmtId="49" fontId="12" fillId="0" borderId="0" xfId="0" applyNumberFormat="1" applyFont="1" applyAlignment="1">
      <alignment horizontal="right"/>
    </xf>
    <xf numFmtId="0" fontId="12" fillId="0" borderId="3" xfId="0" applyFont="1" applyBorder="1"/>
    <xf numFmtId="3" fontId="12" fillId="0" borderId="3" xfId="0" applyNumberFormat="1" applyFont="1" applyBorder="1"/>
    <xf numFmtId="0" fontId="16" fillId="0" borderId="4" xfId="0" applyFont="1" applyBorder="1"/>
    <xf numFmtId="3" fontId="16" fillId="0" borderId="4" xfId="0" applyNumberFormat="1" applyFont="1" applyBorder="1"/>
    <xf numFmtId="165" fontId="16" fillId="0" borderId="0" xfId="1" applyNumberFormat="1" applyFont="1" applyBorder="1"/>
    <xf numFmtId="0" fontId="9" fillId="0" borderId="0" xfId="0" applyFont="1"/>
    <xf numFmtId="0" fontId="17" fillId="0" borderId="0" xfId="0" applyFont="1"/>
    <xf numFmtId="3" fontId="10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3" fontId="10" fillId="0" borderId="2" xfId="0" applyNumberFormat="1" applyFont="1" applyBorder="1"/>
    <xf numFmtId="3" fontId="2" fillId="0" borderId="6" xfId="0" applyNumberFormat="1" applyFont="1" applyBorder="1"/>
    <xf numFmtId="3" fontId="2" fillId="0" borderId="0" xfId="0" applyNumberFormat="1" applyFont="1" applyAlignment="1">
      <alignment wrapText="1"/>
    </xf>
    <xf numFmtId="3" fontId="12" fillId="0" borderId="0" xfId="0" applyNumberFormat="1" applyFont="1"/>
    <xf numFmtId="0" fontId="21" fillId="0" borderId="0" xfId="0" applyFont="1"/>
    <xf numFmtId="3" fontId="21" fillId="0" borderId="0" xfId="0" applyNumberFormat="1" applyFont="1"/>
    <xf numFmtId="165" fontId="9" fillId="0" borderId="0" xfId="1" applyNumberFormat="1" applyFont="1"/>
    <xf numFmtId="165" fontId="17" fillId="0" borderId="5" xfId="1" applyNumberFormat="1" applyFont="1" applyBorder="1"/>
    <xf numFmtId="3" fontId="17" fillId="0" borderId="0" xfId="0" applyNumberFormat="1" applyFont="1"/>
    <xf numFmtId="3" fontId="9" fillId="0" borderId="0" xfId="0" applyNumberFormat="1" applyFont="1" applyAlignment="1">
      <alignment horizontal="left" indent="1"/>
    </xf>
    <xf numFmtId="165" fontId="17" fillId="0" borderId="0" xfId="1" applyNumberFormat="1" applyFont="1" applyBorder="1"/>
    <xf numFmtId="3" fontId="10" fillId="0" borderId="5" xfId="0" applyNumberFormat="1" applyFont="1" applyBorder="1"/>
    <xf numFmtId="165" fontId="2" fillId="0" borderId="5" xfId="0" applyNumberFormat="1" applyFont="1" applyBorder="1"/>
    <xf numFmtId="3" fontId="2" fillId="0" borderId="5" xfId="0" applyNumberFormat="1" applyFont="1" applyBorder="1" applyAlignment="1">
      <alignment horizontal="center"/>
    </xf>
  </cellXfs>
  <cellStyles count="2">
    <cellStyle name="Komma 2" xfId="1" xr:uid="{731CC74D-830D-42B8-87CC-4C53E2670D8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94A8B-297D-4693-9604-52BF2E0220F9}">
  <dimension ref="A1:I137"/>
  <sheetViews>
    <sheetView tabSelected="1" zoomScaleNormal="100" workbookViewId="0">
      <pane ySplit="2" topLeftCell="A48" activePane="bottomLeft" state="frozen"/>
      <selection pane="bottomLeft" activeCell="H63" sqref="H63"/>
    </sheetView>
  </sheetViews>
  <sheetFormatPr baseColWidth="10" defaultRowHeight="15" x14ac:dyDescent="0.25"/>
  <cols>
    <col min="1" max="1" width="38" style="3" customWidth="1"/>
    <col min="2" max="2" width="14.5703125" style="3" customWidth="1"/>
    <col min="3" max="3" width="15" style="5" customWidth="1"/>
    <col min="4" max="4" width="11.7109375" style="3" customWidth="1"/>
    <col min="5" max="5" width="9.7109375" style="5" bestFit="1" customWidth="1"/>
    <col min="6" max="6" width="6.7109375" style="3" customWidth="1"/>
  </cols>
  <sheetData>
    <row r="1" spans="1:6" ht="24" thickBot="1" x14ac:dyDescent="0.4">
      <c r="A1" s="11" t="s">
        <v>85</v>
      </c>
      <c r="B1" s="11"/>
      <c r="C1" s="12"/>
      <c r="D1" s="11"/>
      <c r="E1" s="12"/>
    </row>
    <row r="2" spans="1:6" s="2" customFormat="1" ht="18.75" x14ac:dyDescent="0.3">
      <c r="A2" s="13" t="s">
        <v>11</v>
      </c>
      <c r="B2" s="15">
        <v>45291</v>
      </c>
      <c r="C2" s="14" t="s">
        <v>12</v>
      </c>
      <c r="D2" s="15"/>
      <c r="E2" s="16"/>
      <c r="F2" s="1"/>
    </row>
    <row r="3" spans="1:6" s="4" customFormat="1" x14ac:dyDescent="0.25">
      <c r="A3" s="3" t="s">
        <v>13</v>
      </c>
      <c r="B3" s="5"/>
      <c r="C3" s="5"/>
      <c r="D3" s="3"/>
      <c r="E3" s="32" t="s">
        <v>49</v>
      </c>
      <c r="F3" s="3"/>
    </row>
    <row r="4" spans="1:6" s="4" customFormat="1" x14ac:dyDescent="0.25">
      <c r="A4" s="10" t="s">
        <v>14</v>
      </c>
      <c r="B4" s="17"/>
      <c r="C4" s="17"/>
      <c r="D4" s="10"/>
      <c r="E4" s="31"/>
      <c r="F4" s="3"/>
    </row>
    <row r="5" spans="1:6" s="4" customFormat="1" x14ac:dyDescent="0.25">
      <c r="A5" s="3" t="s">
        <v>15</v>
      </c>
      <c r="B5" s="5">
        <v>808832</v>
      </c>
      <c r="C5" s="5">
        <v>808832.38</v>
      </c>
      <c r="D5" s="5"/>
      <c r="E5" s="32">
        <v>1</v>
      </c>
      <c r="F5" s="3"/>
    </row>
    <row r="6" spans="1:6" s="4" customFormat="1" x14ac:dyDescent="0.25">
      <c r="A6" s="3" t="s">
        <v>16</v>
      </c>
      <c r="B6" s="5">
        <v>153700</v>
      </c>
      <c r="C6" s="5">
        <v>109000</v>
      </c>
      <c r="D6" s="5"/>
      <c r="E6" s="32">
        <v>2</v>
      </c>
      <c r="F6" s="3"/>
    </row>
    <row r="7" spans="1:6" s="4" customFormat="1" x14ac:dyDescent="0.25">
      <c r="A7" s="18" t="s">
        <v>17</v>
      </c>
      <c r="B7" s="41">
        <f>SUM(B5:B6)</f>
        <v>962532</v>
      </c>
      <c r="C7" s="19">
        <f>SUM(C5:C6)</f>
        <v>917832.38</v>
      </c>
      <c r="D7" s="19"/>
      <c r="E7" s="33"/>
      <c r="F7" s="3"/>
    </row>
    <row r="8" spans="1:6" s="4" customFormat="1" x14ac:dyDescent="0.25">
      <c r="A8" s="10" t="s">
        <v>18</v>
      </c>
      <c r="B8" s="17"/>
      <c r="C8" s="17"/>
      <c r="D8" s="17"/>
      <c r="E8" s="34"/>
      <c r="F8" s="3"/>
    </row>
    <row r="9" spans="1:6" s="4" customFormat="1" x14ac:dyDescent="0.25">
      <c r="A9" s="3" t="s">
        <v>19</v>
      </c>
      <c r="B9" s="5">
        <v>190771</v>
      </c>
      <c r="C9" s="5">
        <v>191176</v>
      </c>
      <c r="D9" s="5"/>
      <c r="E9" s="32"/>
      <c r="F9" s="3"/>
    </row>
    <row r="10" spans="1:6" s="4" customFormat="1" x14ac:dyDescent="0.25">
      <c r="A10" s="3" t="s">
        <v>20</v>
      </c>
      <c r="B10" s="5">
        <v>7610</v>
      </c>
      <c r="C10" s="5">
        <v>28478</v>
      </c>
      <c r="D10" s="5"/>
      <c r="E10" s="32"/>
      <c r="F10" s="3"/>
    </row>
    <row r="11" spans="1:6" s="4" customFormat="1" x14ac:dyDescent="0.25">
      <c r="A11" s="3" t="s">
        <v>21</v>
      </c>
      <c r="B11" s="9">
        <v>4566450</v>
      </c>
      <c r="C11" s="5">
        <v>4646368.29</v>
      </c>
      <c r="D11" s="5"/>
      <c r="E11" s="32">
        <v>3</v>
      </c>
      <c r="F11" s="3"/>
    </row>
    <row r="12" spans="1:6" s="4" customFormat="1" x14ac:dyDescent="0.25">
      <c r="A12" s="18" t="s">
        <v>22</v>
      </c>
      <c r="B12" s="42">
        <f>SUM(B9:B11)</f>
        <v>4764831</v>
      </c>
      <c r="C12" s="19">
        <f>SUM(C9:C11)</f>
        <v>4866022.29</v>
      </c>
      <c r="D12" s="19"/>
      <c r="E12" s="33"/>
      <c r="F12" s="3"/>
    </row>
    <row r="13" spans="1:6" s="4" customFormat="1" ht="9.75" customHeight="1" x14ac:dyDescent="0.25">
      <c r="A13" s="3"/>
      <c r="B13" s="5"/>
      <c r="C13" s="5"/>
      <c r="D13" s="5"/>
      <c r="E13" s="32"/>
      <c r="F13" s="3"/>
    </row>
    <row r="14" spans="1:6" s="4" customFormat="1" ht="16.5" thickBot="1" x14ac:dyDescent="0.3">
      <c r="A14" s="20" t="s">
        <v>23</v>
      </c>
      <c r="B14" s="21">
        <f>SUM(B7+B12)</f>
        <v>5727363</v>
      </c>
      <c r="C14" s="21">
        <f>C7+C12</f>
        <v>5783854.6699999999</v>
      </c>
      <c r="D14" s="21"/>
      <c r="E14" s="35"/>
      <c r="F14" s="3"/>
    </row>
    <row r="15" spans="1:6" ht="15.75" thickTop="1" x14ac:dyDescent="0.25">
      <c r="B15" s="5"/>
      <c r="D15" s="5"/>
      <c r="E15" s="32"/>
    </row>
    <row r="16" spans="1:6" x14ac:dyDescent="0.25">
      <c r="A16" s="3" t="s">
        <v>24</v>
      </c>
      <c r="B16" s="5"/>
      <c r="D16" s="5"/>
      <c r="E16" s="32"/>
    </row>
    <row r="17" spans="1:6" x14ac:dyDescent="0.25">
      <c r="A17" s="10" t="s">
        <v>25</v>
      </c>
      <c r="B17" s="17"/>
      <c r="C17" s="17"/>
      <c r="D17" s="17"/>
      <c r="E17" s="34"/>
    </row>
    <row r="18" spans="1:6" x14ac:dyDescent="0.25">
      <c r="A18" s="3" t="s">
        <v>25</v>
      </c>
      <c r="B18" s="5">
        <v>3857068</v>
      </c>
      <c r="C18" s="5">
        <v>3791089.71</v>
      </c>
      <c r="D18" s="5"/>
      <c r="E18" s="32"/>
    </row>
    <row r="19" spans="1:6" x14ac:dyDescent="0.25">
      <c r="A19" s="3" t="s">
        <v>26</v>
      </c>
      <c r="B19" s="5">
        <v>0</v>
      </c>
      <c r="C19" s="5">
        <v>885124.02</v>
      </c>
      <c r="D19" s="5"/>
      <c r="E19" s="36">
        <v>3.5</v>
      </c>
    </row>
    <row r="20" spans="1:6" x14ac:dyDescent="0.25">
      <c r="A20" s="3" t="s">
        <v>27</v>
      </c>
      <c r="B20" s="5">
        <v>-7983</v>
      </c>
      <c r="C20" s="5">
        <v>-819146.18999999983</v>
      </c>
      <c r="D20" s="5"/>
      <c r="E20" s="32"/>
    </row>
    <row r="21" spans="1:6" x14ac:dyDescent="0.25">
      <c r="A21" s="18" t="s">
        <v>28</v>
      </c>
      <c r="B21" s="41">
        <f>SUM(B18:B20)</f>
        <v>3849085</v>
      </c>
      <c r="C21" s="19">
        <f>SUM(C17:C20)</f>
        <v>3857067.5400000005</v>
      </c>
      <c r="D21" s="19"/>
      <c r="E21" s="33"/>
    </row>
    <row r="22" spans="1:6" x14ac:dyDescent="0.25">
      <c r="A22" s="10" t="s">
        <v>29</v>
      </c>
      <c r="B22" s="17"/>
      <c r="C22" s="17"/>
      <c r="D22" s="17"/>
      <c r="E22" s="34"/>
    </row>
    <row r="23" spans="1:6" x14ac:dyDescent="0.25">
      <c r="A23" s="3" t="s">
        <v>30</v>
      </c>
      <c r="B23" s="5">
        <v>177110</v>
      </c>
      <c r="C23" s="5">
        <v>146661.45000000001</v>
      </c>
      <c r="D23" s="5"/>
      <c r="E23" s="32"/>
    </row>
    <row r="24" spans="1:6" ht="30" x14ac:dyDescent="0.25">
      <c r="A24" s="22" t="s">
        <v>84</v>
      </c>
      <c r="B24" s="43">
        <v>276468</v>
      </c>
      <c r="C24" s="5">
        <v>480125.68</v>
      </c>
      <c r="D24" s="5"/>
      <c r="E24" s="32"/>
    </row>
    <row r="25" spans="1:6" x14ac:dyDescent="0.25">
      <c r="A25" s="3" t="s">
        <v>31</v>
      </c>
      <c r="B25" s="5">
        <v>1424700</v>
      </c>
      <c r="C25" s="5">
        <v>1300000</v>
      </c>
      <c r="D25" s="5"/>
      <c r="E25" s="32"/>
    </row>
    <row r="26" spans="1:6" x14ac:dyDescent="0.25">
      <c r="A26" s="18" t="s">
        <v>32</v>
      </c>
      <c r="B26" s="19">
        <f>SUM(B23:B25)</f>
        <v>1878278</v>
      </c>
      <c r="C26" s="19">
        <f>SUM(C23:C25)</f>
        <v>1926787.13</v>
      </c>
      <c r="D26" s="19"/>
      <c r="E26" s="33"/>
    </row>
    <row r="27" spans="1:6" ht="16.5" thickBot="1" x14ac:dyDescent="0.3">
      <c r="A27" s="20" t="s">
        <v>33</v>
      </c>
      <c r="B27" s="21">
        <f>B21+B26</f>
        <v>5727363</v>
      </c>
      <c r="C27" s="21">
        <f>SUM(C21+C26)</f>
        <v>5783854.6699999999</v>
      </c>
      <c r="D27" s="21"/>
      <c r="E27" s="35"/>
    </row>
    <row r="28" spans="1:6" ht="15.75" thickTop="1" x14ac:dyDescent="0.25">
      <c r="B28" s="5"/>
      <c r="D28" s="5"/>
      <c r="E28" s="32"/>
    </row>
    <row r="29" spans="1:6" s="6" customFormat="1" ht="18.75" x14ac:dyDescent="0.3">
      <c r="A29" s="13" t="s">
        <v>34</v>
      </c>
      <c r="B29" s="44">
        <v>2023</v>
      </c>
      <c r="C29" s="23" t="s">
        <v>80</v>
      </c>
      <c r="D29" s="23"/>
      <c r="E29" s="37"/>
      <c r="F29" s="1"/>
    </row>
    <row r="30" spans="1:6" x14ac:dyDescent="0.25">
      <c r="A30" s="10" t="s">
        <v>4</v>
      </c>
      <c r="B30" s="5"/>
      <c r="C30" s="17"/>
      <c r="D30" s="17"/>
      <c r="E30" s="34"/>
    </row>
    <row r="31" spans="1:6" x14ac:dyDescent="0.25">
      <c r="A31" s="3" t="s">
        <v>35</v>
      </c>
      <c r="B31" s="5">
        <v>2223585</v>
      </c>
      <c r="C31" s="5">
        <v>2066050</v>
      </c>
      <c r="D31" s="5"/>
      <c r="E31" s="32"/>
    </row>
    <row r="32" spans="1:6" x14ac:dyDescent="0.25">
      <c r="A32" s="3" t="s">
        <v>1</v>
      </c>
      <c r="B32" s="5">
        <v>0</v>
      </c>
      <c r="C32" s="5">
        <v>352126</v>
      </c>
      <c r="D32" s="5"/>
      <c r="E32" s="32"/>
    </row>
    <row r="33" spans="1:5" x14ac:dyDescent="0.25">
      <c r="A33" s="3" t="s">
        <v>36</v>
      </c>
      <c r="B33" s="5">
        <v>455938</v>
      </c>
      <c r="C33" s="5">
        <v>361024.67</v>
      </c>
      <c r="D33" s="5"/>
      <c r="E33" s="32">
        <v>4</v>
      </c>
    </row>
    <row r="34" spans="1:5" x14ac:dyDescent="0.25">
      <c r="A34" s="3" t="s">
        <v>2</v>
      </c>
      <c r="B34" s="5">
        <v>1900703</v>
      </c>
      <c r="C34" s="5">
        <v>1202772.3900000001</v>
      </c>
      <c r="D34" s="5"/>
      <c r="E34" s="32">
        <v>5</v>
      </c>
    </row>
    <row r="35" spans="1:5" x14ac:dyDescent="0.25">
      <c r="A35" s="3" t="s">
        <v>3</v>
      </c>
      <c r="B35" s="5">
        <v>19200</v>
      </c>
      <c r="C35" s="5">
        <v>19200</v>
      </c>
      <c r="D35" s="5"/>
      <c r="E35" s="32"/>
    </row>
    <row r="36" spans="1:5" x14ac:dyDescent="0.25">
      <c r="A36" s="3" t="s">
        <v>37</v>
      </c>
      <c r="B36" s="5">
        <v>958873</v>
      </c>
      <c r="C36" s="5">
        <v>1126780.56</v>
      </c>
      <c r="D36" s="5"/>
      <c r="E36" s="32">
        <v>6</v>
      </c>
    </row>
    <row r="37" spans="1:5" x14ac:dyDescent="0.25">
      <c r="A37" s="18" t="s">
        <v>38</v>
      </c>
      <c r="B37" s="41">
        <f>SUM(B31:B36)</f>
        <v>5558299</v>
      </c>
      <c r="C37" s="19">
        <f>SUM(C31:C36)</f>
        <v>5127953.62</v>
      </c>
      <c r="D37" s="19"/>
      <c r="E37" s="33"/>
    </row>
    <row r="38" spans="1:5" ht="11.25" customHeight="1" x14ac:dyDescent="0.25">
      <c r="B38" s="5"/>
      <c r="D38" s="5"/>
      <c r="E38" s="32"/>
    </row>
    <row r="39" spans="1:5" x14ac:dyDescent="0.25">
      <c r="A39" s="10" t="s">
        <v>5</v>
      </c>
      <c r="B39" s="17"/>
      <c r="C39" s="17"/>
      <c r="D39" s="17"/>
      <c r="E39" s="34"/>
    </row>
    <row r="40" spans="1:5" x14ac:dyDescent="0.25">
      <c r="A40" s="3" t="s">
        <v>39</v>
      </c>
      <c r="B40" s="5">
        <v>773239</v>
      </c>
      <c r="C40" s="5">
        <v>691860.22999999986</v>
      </c>
      <c r="D40" s="5"/>
      <c r="E40" s="32"/>
    </row>
    <row r="41" spans="1:5" x14ac:dyDescent="0.25">
      <c r="A41" s="3" t="s">
        <v>40</v>
      </c>
      <c r="B41" s="5">
        <v>1675570</v>
      </c>
      <c r="C41" s="5">
        <v>1864837.88</v>
      </c>
      <c r="D41" s="5"/>
      <c r="E41" s="32">
        <v>7</v>
      </c>
    </row>
    <row r="42" spans="1:5" x14ac:dyDescent="0.25">
      <c r="A42" s="3" t="s">
        <v>41</v>
      </c>
      <c r="B42" s="5">
        <v>3105480</v>
      </c>
      <c r="C42" s="5">
        <v>3372514.56</v>
      </c>
      <c r="D42" s="5"/>
      <c r="E42" s="32">
        <v>8</v>
      </c>
    </row>
    <row r="43" spans="1:5" x14ac:dyDescent="0.25">
      <c r="A43" s="3" t="s">
        <v>42</v>
      </c>
      <c r="B43" s="5">
        <v>69300</v>
      </c>
      <c r="C43" s="5">
        <v>56000</v>
      </c>
      <c r="D43" s="5"/>
      <c r="E43" s="32"/>
    </row>
    <row r="44" spans="1:5" x14ac:dyDescent="0.25">
      <c r="A44" s="18" t="s">
        <v>43</v>
      </c>
      <c r="B44" s="41">
        <f>SUM(B40:B43)</f>
        <v>5623589</v>
      </c>
      <c r="C44" s="19">
        <f>SUM(C39:C43)</f>
        <v>5985212.6699999999</v>
      </c>
      <c r="D44" s="19"/>
      <c r="E44" s="33"/>
    </row>
    <row r="45" spans="1:5" ht="11.25" customHeight="1" x14ac:dyDescent="0.25">
      <c r="B45" s="5"/>
      <c r="D45" s="5"/>
      <c r="E45" s="32"/>
    </row>
    <row r="46" spans="1:5" ht="19.5" thickBot="1" x14ac:dyDescent="0.35">
      <c r="A46" s="24" t="s">
        <v>44</v>
      </c>
      <c r="B46" s="25">
        <f>B37-B44</f>
        <v>-65290</v>
      </c>
      <c r="C46" s="25">
        <f>C37-C44</f>
        <v>-857259.04999999981</v>
      </c>
      <c r="D46" s="25"/>
      <c r="E46" s="38"/>
    </row>
    <row r="47" spans="1:5" ht="15.75" thickTop="1" x14ac:dyDescent="0.25">
      <c r="B47" s="5"/>
      <c r="D47" s="5"/>
    </row>
    <row r="48" spans="1:5" x14ac:dyDescent="0.25">
      <c r="A48" s="10" t="s">
        <v>45</v>
      </c>
      <c r="B48" s="17"/>
      <c r="C48" s="17"/>
      <c r="D48" s="17"/>
      <c r="E48" s="17"/>
    </row>
    <row r="49" spans="1:6" x14ac:dyDescent="0.25">
      <c r="A49" s="3" t="s">
        <v>46</v>
      </c>
      <c r="B49" s="5">
        <v>57309</v>
      </c>
      <c r="C49" s="5">
        <v>38112.86</v>
      </c>
      <c r="D49" s="5"/>
    </row>
    <row r="50" spans="1:6" x14ac:dyDescent="0.25">
      <c r="A50" s="18" t="s">
        <v>47</v>
      </c>
      <c r="B50" s="19">
        <v>57309</v>
      </c>
      <c r="C50" s="19">
        <f>SUM(C48:C49)</f>
        <v>38112.86</v>
      </c>
      <c r="D50" s="19"/>
      <c r="E50" s="19"/>
    </row>
    <row r="51" spans="1:6" ht="11.25" customHeight="1" x14ac:dyDescent="0.25">
      <c r="B51" s="5"/>
      <c r="D51" s="5"/>
    </row>
    <row r="52" spans="1:6" ht="21.75" thickBot="1" x14ac:dyDescent="0.4">
      <c r="A52" s="26" t="s">
        <v>48</v>
      </c>
      <c r="B52" s="27">
        <f>SUM(B46+B50)</f>
        <v>-7981</v>
      </c>
      <c r="C52" s="27">
        <f>SUM(C46+C50)</f>
        <v>-819146.18999999983</v>
      </c>
      <c r="D52" s="27"/>
      <c r="E52" s="27"/>
      <c r="F52" s="28"/>
    </row>
    <row r="53" spans="1:6" ht="15.75" thickTop="1" x14ac:dyDescent="0.25"/>
    <row r="54" spans="1:6" s="4" customFormat="1" x14ac:dyDescent="0.25">
      <c r="A54" s="45" t="s">
        <v>49</v>
      </c>
      <c r="B54" s="45"/>
      <c r="C54" s="46"/>
      <c r="D54" s="45"/>
      <c r="E54" s="46"/>
      <c r="F54" s="39"/>
    </row>
    <row r="55" spans="1:6" s="4" customFormat="1" x14ac:dyDescent="0.25">
      <c r="A55" s="30" t="s">
        <v>50</v>
      </c>
      <c r="B55" s="29" t="s">
        <v>51</v>
      </c>
      <c r="C55" s="8"/>
      <c r="D55" s="3"/>
      <c r="E55" s="47">
        <v>43681</v>
      </c>
      <c r="F55" s="40"/>
    </row>
    <row r="56" spans="1:6" s="4" customFormat="1" x14ac:dyDescent="0.25">
      <c r="A56" s="29"/>
      <c r="B56" s="29" t="s">
        <v>52</v>
      </c>
      <c r="C56" s="8"/>
      <c r="D56" s="3"/>
      <c r="E56" s="47">
        <v>545151.38</v>
      </c>
      <c r="F56" s="40"/>
    </row>
    <row r="57" spans="1:6" s="4" customFormat="1" ht="15.75" thickBot="1" x14ac:dyDescent="0.3">
      <c r="A57" s="29"/>
      <c r="B57" s="29" t="s">
        <v>124</v>
      </c>
      <c r="C57" s="8"/>
      <c r="D57" s="3"/>
      <c r="E57" s="47">
        <v>220000</v>
      </c>
      <c r="F57" s="40"/>
    </row>
    <row r="58" spans="1:6" s="4" customFormat="1" ht="15.75" thickBot="1" x14ac:dyDescent="0.3">
      <c r="A58" s="30"/>
      <c r="B58" s="30"/>
      <c r="C58" s="30"/>
      <c r="D58" s="8"/>
      <c r="E58" s="48">
        <f>SUM(E55:E57)</f>
        <v>808832.38</v>
      </c>
      <c r="F58" s="40"/>
    </row>
    <row r="59" spans="1:6" s="4" customFormat="1" x14ac:dyDescent="0.25">
      <c r="A59" s="30" t="s">
        <v>53</v>
      </c>
      <c r="B59" s="29" t="s">
        <v>87</v>
      </c>
      <c r="C59" s="8"/>
      <c r="D59" s="3"/>
      <c r="E59" s="9">
        <v>53000</v>
      </c>
      <c r="F59" s="40"/>
    </row>
    <row r="60" spans="1:6" s="4" customFormat="1" ht="15.75" thickBot="1" x14ac:dyDescent="0.3">
      <c r="A60" s="30"/>
      <c r="B60" s="29" t="s">
        <v>86</v>
      </c>
      <c r="C60" s="8"/>
      <c r="D60" s="3"/>
      <c r="E60" s="9">
        <v>100700</v>
      </c>
      <c r="F60" s="40"/>
    </row>
    <row r="61" spans="1:6" s="4" customFormat="1" ht="15.75" thickBot="1" x14ac:dyDescent="0.3">
      <c r="A61" s="30"/>
      <c r="B61" s="30"/>
      <c r="C61" s="8"/>
      <c r="D61" s="3"/>
      <c r="E61" s="48">
        <f>SUM(E59:E60)</f>
        <v>153700</v>
      </c>
      <c r="F61" s="40"/>
    </row>
    <row r="62" spans="1:6" s="4" customFormat="1" x14ac:dyDescent="0.25">
      <c r="A62" s="30" t="s">
        <v>54</v>
      </c>
      <c r="B62" s="8" t="s">
        <v>55</v>
      </c>
      <c r="C62" s="3"/>
      <c r="D62" s="3"/>
      <c r="E62" s="9">
        <v>1541</v>
      </c>
      <c r="F62" s="40"/>
    </row>
    <row r="63" spans="1:6" s="4" customFormat="1" x14ac:dyDescent="0.25">
      <c r="A63" s="30" t="s">
        <v>56</v>
      </c>
      <c r="B63" s="8" t="s">
        <v>125</v>
      </c>
      <c r="C63" s="3"/>
      <c r="D63" s="3"/>
      <c r="E63" s="9">
        <v>2218144</v>
      </c>
      <c r="F63" s="40"/>
    </row>
    <row r="64" spans="1:6" s="4" customFormat="1" x14ac:dyDescent="0.25">
      <c r="A64" s="30"/>
      <c r="B64" s="8" t="s">
        <v>89</v>
      </c>
      <c r="C64" s="3"/>
      <c r="D64" s="3"/>
      <c r="E64" s="9">
        <v>2115472</v>
      </c>
      <c r="F64" s="40"/>
    </row>
    <row r="65" spans="1:6" s="4" customFormat="1" x14ac:dyDescent="0.25">
      <c r="A65" s="30"/>
      <c r="B65" s="8" t="s">
        <v>88</v>
      </c>
      <c r="C65" s="8"/>
      <c r="D65" s="3"/>
      <c r="E65" s="9">
        <v>15000</v>
      </c>
      <c r="F65" s="40"/>
    </row>
    <row r="66" spans="1:6" s="4" customFormat="1" x14ac:dyDescent="0.25">
      <c r="A66" s="30"/>
      <c r="B66" s="8" t="s">
        <v>90</v>
      </c>
      <c r="C66" s="3"/>
      <c r="D66" s="3"/>
      <c r="E66" s="9">
        <v>16240</v>
      </c>
      <c r="F66" s="40"/>
    </row>
    <row r="67" spans="1:6" s="4" customFormat="1" ht="15.75" thickBot="1" x14ac:dyDescent="0.3">
      <c r="A67" s="30"/>
      <c r="B67" s="8" t="s">
        <v>57</v>
      </c>
      <c r="C67" s="3"/>
      <c r="D67" s="3"/>
      <c r="E67" s="9">
        <v>200053</v>
      </c>
      <c r="F67" s="40"/>
    </row>
    <row r="68" spans="1:6" ht="15.75" thickBot="1" x14ac:dyDescent="0.3">
      <c r="A68" s="30"/>
      <c r="B68" s="30"/>
      <c r="C68" s="30"/>
      <c r="D68" s="49"/>
      <c r="E68" s="48">
        <f>SUM(E62:E67)</f>
        <v>4566450</v>
      </c>
      <c r="F68" s="40"/>
    </row>
    <row r="69" spans="1:6" x14ac:dyDescent="0.25">
      <c r="A69" s="30" t="s">
        <v>91</v>
      </c>
      <c r="B69" s="29" t="s">
        <v>92</v>
      </c>
      <c r="C69" s="30"/>
      <c r="D69" s="49"/>
      <c r="E69" s="8"/>
    </row>
    <row r="70" spans="1:6" s="4" customFormat="1" x14ac:dyDescent="0.25">
      <c r="A70" s="30" t="s">
        <v>58</v>
      </c>
      <c r="B70" s="8" t="s">
        <v>59</v>
      </c>
      <c r="C70" s="3"/>
      <c r="D70" s="3"/>
      <c r="E70" s="9">
        <v>114854</v>
      </c>
      <c r="F70" s="40"/>
    </row>
    <row r="71" spans="1:6" s="4" customFormat="1" x14ac:dyDescent="0.25">
      <c r="A71" s="29"/>
      <c r="B71" s="8" t="s">
        <v>60</v>
      </c>
      <c r="C71" s="3"/>
      <c r="D71" s="3"/>
      <c r="E71" s="9">
        <v>250880</v>
      </c>
      <c r="F71" s="40"/>
    </row>
    <row r="72" spans="1:6" s="4" customFormat="1" x14ac:dyDescent="0.25">
      <c r="A72" s="29"/>
      <c r="B72" s="8" t="s">
        <v>61</v>
      </c>
      <c r="C72" s="3"/>
      <c r="D72" s="3"/>
      <c r="E72" s="9">
        <v>80770</v>
      </c>
      <c r="F72" s="40"/>
    </row>
    <row r="73" spans="1:6" s="4" customFormat="1" ht="15.75" thickBot="1" x14ac:dyDescent="0.3">
      <c r="A73" s="29"/>
      <c r="B73" s="8" t="s">
        <v>62</v>
      </c>
      <c r="C73" s="3"/>
      <c r="D73" s="3"/>
      <c r="E73" s="9">
        <v>9434</v>
      </c>
      <c r="F73" s="40"/>
    </row>
    <row r="74" spans="1:6" s="4" customFormat="1" ht="15.75" thickBot="1" x14ac:dyDescent="0.3">
      <c r="A74" s="30"/>
      <c r="B74" s="30"/>
      <c r="C74" s="30"/>
      <c r="D74" s="49"/>
      <c r="E74" s="48">
        <f>SUM(E70:E73)</f>
        <v>455938</v>
      </c>
      <c r="F74" s="40"/>
    </row>
    <row r="75" spans="1:6" s="4" customFormat="1" x14ac:dyDescent="0.25">
      <c r="A75" s="30" t="s">
        <v>63</v>
      </c>
      <c r="B75" s="8" t="s">
        <v>0</v>
      </c>
      <c r="C75" s="3"/>
      <c r="D75" s="3"/>
      <c r="E75" s="9">
        <v>8459</v>
      </c>
      <c r="F75" s="3"/>
    </row>
    <row r="76" spans="1:6" s="4" customFormat="1" x14ac:dyDescent="0.25">
      <c r="A76" s="29"/>
      <c r="B76" s="8" t="s">
        <v>64</v>
      </c>
      <c r="C76" s="3"/>
      <c r="D76" s="3"/>
      <c r="E76" s="9">
        <v>639550</v>
      </c>
      <c r="F76" s="3"/>
    </row>
    <row r="77" spans="1:6" s="4" customFormat="1" x14ac:dyDescent="0.25">
      <c r="A77" s="29"/>
      <c r="B77" s="8" t="s">
        <v>93</v>
      </c>
      <c r="C77" s="3"/>
      <c r="D77" s="3"/>
      <c r="E77" s="29"/>
      <c r="F77" s="3"/>
    </row>
    <row r="78" spans="1:6" s="4" customFormat="1" x14ac:dyDescent="0.25">
      <c r="A78" s="29"/>
      <c r="B78" s="50" t="s">
        <v>94</v>
      </c>
      <c r="C78" s="3"/>
      <c r="D78" s="8">
        <v>120000</v>
      </c>
      <c r="E78" s="3"/>
      <c r="F78" s="9"/>
    </row>
    <row r="79" spans="1:6" s="4" customFormat="1" x14ac:dyDescent="0.25">
      <c r="A79" s="29"/>
      <c r="B79" s="50" t="s">
        <v>96</v>
      </c>
      <c r="C79" s="3"/>
      <c r="D79" s="8">
        <v>105000</v>
      </c>
      <c r="E79" s="3"/>
      <c r="F79" s="9"/>
    </row>
    <row r="80" spans="1:6" s="4" customFormat="1" x14ac:dyDescent="0.25">
      <c r="A80" s="29"/>
      <c r="B80" s="50" t="s">
        <v>95</v>
      </c>
      <c r="C80" s="3"/>
      <c r="D80" s="8">
        <v>63105</v>
      </c>
      <c r="E80" s="3"/>
      <c r="F80" s="9"/>
    </row>
    <row r="81" spans="1:9" s="4" customFormat="1" x14ac:dyDescent="0.25">
      <c r="A81" s="29"/>
      <c r="B81" s="50" t="s">
        <v>97</v>
      </c>
      <c r="C81" s="3"/>
      <c r="D81" s="8">
        <v>40000</v>
      </c>
      <c r="E81" s="3"/>
      <c r="F81" s="9"/>
    </row>
    <row r="82" spans="1:9" s="4" customFormat="1" x14ac:dyDescent="0.25">
      <c r="A82" s="29"/>
      <c r="B82" s="50" t="s">
        <v>98</v>
      </c>
      <c r="C82" s="3"/>
      <c r="D82" s="8">
        <v>30000</v>
      </c>
      <c r="E82" s="3"/>
      <c r="F82" s="9"/>
    </row>
    <row r="83" spans="1:9" s="4" customFormat="1" x14ac:dyDescent="0.25">
      <c r="A83" s="29"/>
      <c r="B83" s="50" t="s">
        <v>99</v>
      </c>
      <c r="C83" s="3"/>
      <c r="D83" s="8">
        <v>7817</v>
      </c>
      <c r="E83" s="3"/>
      <c r="F83" s="9"/>
    </row>
    <row r="84" spans="1:9" s="4" customFormat="1" x14ac:dyDescent="0.25">
      <c r="A84" s="29"/>
      <c r="B84" s="50" t="s">
        <v>100</v>
      </c>
      <c r="C84" s="3"/>
      <c r="D84" s="8">
        <v>70000</v>
      </c>
      <c r="E84" s="3"/>
      <c r="F84" s="3"/>
      <c r="G84" s="8"/>
      <c r="H84" s="7"/>
      <c r="I84" s="9"/>
    </row>
    <row r="85" spans="1:9" s="4" customFormat="1" x14ac:dyDescent="0.25">
      <c r="A85" s="29"/>
      <c r="B85" s="50" t="s">
        <v>101</v>
      </c>
      <c r="C85" s="3"/>
      <c r="D85" s="8">
        <v>16875</v>
      </c>
      <c r="E85" s="3"/>
      <c r="F85" s="3"/>
      <c r="G85" s="8"/>
      <c r="H85" s="7"/>
      <c r="I85" s="9"/>
    </row>
    <row r="86" spans="1:9" s="4" customFormat="1" x14ac:dyDescent="0.25">
      <c r="A86" s="29"/>
      <c r="B86" s="50" t="s">
        <v>102</v>
      </c>
      <c r="C86" s="3"/>
      <c r="D86" s="8">
        <v>62500</v>
      </c>
      <c r="E86" s="3"/>
      <c r="F86" s="3"/>
      <c r="G86" s="8"/>
      <c r="H86" s="7"/>
      <c r="I86" s="9"/>
    </row>
    <row r="87" spans="1:9" s="4" customFormat="1" x14ac:dyDescent="0.25">
      <c r="A87" s="29"/>
      <c r="B87" s="50" t="s">
        <v>103</v>
      </c>
      <c r="C87" s="3"/>
      <c r="D87" s="8">
        <v>27000</v>
      </c>
      <c r="E87" s="3"/>
      <c r="F87" s="3"/>
      <c r="G87" s="8"/>
      <c r="H87" s="7"/>
      <c r="I87" s="9"/>
    </row>
    <row r="88" spans="1:9" s="4" customFormat="1" x14ac:dyDescent="0.25">
      <c r="A88" s="29"/>
      <c r="B88" s="50" t="s">
        <v>104</v>
      </c>
      <c r="C88" s="3"/>
      <c r="D88" s="8">
        <v>100000</v>
      </c>
      <c r="E88" s="3"/>
      <c r="F88" s="3"/>
      <c r="G88" s="8"/>
      <c r="H88" s="7"/>
      <c r="I88" s="9"/>
    </row>
    <row r="89" spans="1:9" s="4" customFormat="1" x14ac:dyDescent="0.25">
      <c r="A89" s="29"/>
      <c r="B89" s="50" t="s">
        <v>105</v>
      </c>
      <c r="C89" s="3"/>
      <c r="D89" s="8">
        <v>60000</v>
      </c>
      <c r="E89" s="3"/>
      <c r="F89" s="3"/>
      <c r="G89" s="8"/>
      <c r="H89" s="7"/>
      <c r="I89" s="9"/>
    </row>
    <row r="90" spans="1:9" s="4" customFormat="1" x14ac:dyDescent="0.25">
      <c r="A90" s="29"/>
      <c r="B90" s="50" t="s">
        <v>106</v>
      </c>
      <c r="C90" s="3"/>
      <c r="D90" s="8">
        <v>150000</v>
      </c>
      <c r="E90" s="3"/>
      <c r="F90" s="3"/>
      <c r="G90" s="8"/>
      <c r="H90" s="7"/>
      <c r="I90" s="9"/>
    </row>
    <row r="91" spans="1:9" s="4" customFormat="1" x14ac:dyDescent="0.25">
      <c r="A91" s="29"/>
      <c r="B91" s="50" t="s">
        <v>107</v>
      </c>
      <c r="C91" s="3"/>
      <c r="D91" s="8">
        <v>15000</v>
      </c>
      <c r="E91" s="3"/>
      <c r="F91" s="3"/>
      <c r="G91" s="8"/>
      <c r="H91" s="7"/>
      <c r="I91" s="9"/>
    </row>
    <row r="92" spans="1:9" s="4" customFormat="1" x14ac:dyDescent="0.25">
      <c r="A92" s="29"/>
      <c r="B92" s="50" t="s">
        <v>108</v>
      </c>
      <c r="C92" s="3"/>
      <c r="D92" s="8">
        <v>30000</v>
      </c>
      <c r="E92" s="3"/>
      <c r="F92" s="3"/>
      <c r="G92" s="8"/>
      <c r="H92" s="7"/>
      <c r="I92" s="9"/>
    </row>
    <row r="93" spans="1:9" s="4" customFormat="1" x14ac:dyDescent="0.25">
      <c r="A93" s="29"/>
      <c r="B93" s="50" t="s">
        <v>109</v>
      </c>
      <c r="C93" s="3"/>
      <c r="D93" s="8">
        <v>300000</v>
      </c>
      <c r="E93" s="3"/>
      <c r="F93" s="3"/>
      <c r="G93" s="8"/>
      <c r="H93" s="7"/>
      <c r="I93" s="9"/>
    </row>
    <row r="94" spans="1:9" s="4" customFormat="1" x14ac:dyDescent="0.25">
      <c r="A94" s="29"/>
      <c r="B94" s="50" t="s">
        <v>110</v>
      </c>
      <c r="C94" s="3"/>
      <c r="D94" s="8">
        <v>65789</v>
      </c>
      <c r="E94" s="3"/>
      <c r="F94" s="3"/>
      <c r="G94" s="8"/>
      <c r="H94" s="7"/>
      <c r="I94" s="9"/>
    </row>
    <row r="95" spans="1:9" s="4" customFormat="1" x14ac:dyDescent="0.25">
      <c r="A95" s="29"/>
      <c r="B95" s="50" t="s">
        <v>111</v>
      </c>
      <c r="C95" s="3"/>
      <c r="D95" s="8">
        <v>1678</v>
      </c>
      <c r="E95" s="3"/>
      <c r="F95" s="3"/>
      <c r="G95" s="8"/>
      <c r="H95" s="7"/>
      <c r="I95" s="9"/>
    </row>
    <row r="96" spans="1:9" s="4" customFormat="1" x14ac:dyDescent="0.25">
      <c r="A96" s="29"/>
      <c r="B96" s="50" t="s">
        <v>112</v>
      </c>
      <c r="C96" s="3"/>
      <c r="D96" s="8">
        <v>490</v>
      </c>
      <c r="E96" s="3"/>
      <c r="F96" s="3"/>
      <c r="G96" s="8"/>
      <c r="H96" s="7"/>
      <c r="I96" s="9"/>
    </row>
    <row r="97" spans="1:9" s="4" customFormat="1" ht="15.75" thickBot="1" x14ac:dyDescent="0.3">
      <c r="A97" s="29"/>
      <c r="B97" s="50" t="s">
        <v>113</v>
      </c>
      <c r="C97" s="3"/>
      <c r="D97" s="8">
        <v>17440</v>
      </c>
      <c r="E97" s="3"/>
      <c r="F97" s="3"/>
      <c r="G97" s="8"/>
      <c r="H97" s="7"/>
      <c r="I97" s="9"/>
    </row>
    <row r="98" spans="1:9" s="4" customFormat="1" ht="15.75" thickBot="1" x14ac:dyDescent="0.3">
      <c r="A98" s="29"/>
      <c r="B98" s="50" t="s">
        <v>114</v>
      </c>
      <c r="C98" s="3"/>
      <c r="D98" s="8">
        <v>-30000</v>
      </c>
      <c r="E98" s="48">
        <f>SUM(D78:D98)</f>
        <v>1252694</v>
      </c>
      <c r="F98" s="3"/>
      <c r="G98" s="8"/>
      <c r="H98" s="7"/>
      <c r="I98" s="9"/>
    </row>
    <row r="99" spans="1:9" s="4" customFormat="1" x14ac:dyDescent="0.25">
      <c r="A99" s="30"/>
      <c r="B99" s="30"/>
      <c r="C99" s="30"/>
      <c r="D99" s="3"/>
      <c r="E99" s="51"/>
      <c r="F99" s="3"/>
      <c r="G99" s="8"/>
      <c r="H99" s="7"/>
      <c r="I99" s="9"/>
    </row>
    <row r="100" spans="1:9" s="4" customFormat="1" x14ac:dyDescent="0.25">
      <c r="A100" s="30" t="s">
        <v>65</v>
      </c>
      <c r="B100" s="8" t="s">
        <v>82</v>
      </c>
      <c r="C100" s="3"/>
      <c r="D100" s="8">
        <v>126654</v>
      </c>
      <c r="E100" s="3"/>
      <c r="F100" s="29"/>
      <c r="G100" s="8"/>
      <c r="H100" s="7"/>
      <c r="I100" s="9"/>
    </row>
    <row r="101" spans="1:9" s="4" customFormat="1" x14ac:dyDescent="0.25">
      <c r="A101" s="29"/>
      <c r="B101" s="8" t="s">
        <v>83</v>
      </c>
      <c r="C101" s="3"/>
      <c r="D101" s="8">
        <v>104592</v>
      </c>
      <c r="E101" s="3"/>
      <c r="F101" s="29"/>
      <c r="G101" s="8"/>
      <c r="H101" s="7"/>
      <c r="I101" s="9"/>
    </row>
    <row r="102" spans="1:9" s="4" customFormat="1" x14ac:dyDescent="0.25">
      <c r="A102" s="29"/>
      <c r="B102" s="8" t="s">
        <v>115</v>
      </c>
      <c r="C102" s="3"/>
      <c r="D102" s="8">
        <v>10000</v>
      </c>
      <c r="E102" s="3"/>
      <c r="F102" s="29"/>
      <c r="G102" s="8"/>
      <c r="H102" s="7"/>
      <c r="I102" s="9"/>
    </row>
    <row r="103" spans="1:9" s="4" customFormat="1" x14ac:dyDescent="0.25">
      <c r="A103" s="29"/>
      <c r="B103" s="8" t="s">
        <v>116</v>
      </c>
      <c r="C103" s="3"/>
      <c r="D103" s="8">
        <v>30000</v>
      </c>
      <c r="E103" s="3"/>
      <c r="F103" s="29"/>
      <c r="G103" s="8"/>
      <c r="H103" s="7"/>
      <c r="I103" s="9"/>
    </row>
    <row r="104" spans="1:9" s="4" customFormat="1" x14ac:dyDescent="0.25">
      <c r="A104" s="29"/>
      <c r="B104" s="8" t="s">
        <v>117</v>
      </c>
      <c r="C104" s="3"/>
      <c r="D104" s="8">
        <v>98000</v>
      </c>
      <c r="E104" s="3"/>
      <c r="F104" s="29"/>
      <c r="G104" s="8"/>
      <c r="H104" s="7"/>
      <c r="I104" s="9"/>
    </row>
    <row r="105" spans="1:9" s="4" customFormat="1" x14ac:dyDescent="0.25">
      <c r="A105" s="29"/>
      <c r="B105" s="8" t="s">
        <v>118</v>
      </c>
      <c r="C105" s="3"/>
      <c r="D105" s="8">
        <v>25000</v>
      </c>
      <c r="E105" s="3"/>
      <c r="F105" s="29"/>
      <c r="G105" s="8"/>
      <c r="H105" s="7"/>
      <c r="I105" s="9"/>
    </row>
    <row r="106" spans="1:9" s="4" customFormat="1" ht="15.75" thickBot="1" x14ac:dyDescent="0.3">
      <c r="A106" s="29"/>
      <c r="B106" s="8" t="s">
        <v>119</v>
      </c>
      <c r="C106" s="3"/>
      <c r="D106" s="8">
        <v>182476</v>
      </c>
      <c r="E106" s="3"/>
      <c r="F106" s="29"/>
      <c r="G106" s="8"/>
      <c r="H106" s="7"/>
      <c r="I106" s="9"/>
    </row>
    <row r="107" spans="1:9" s="4" customFormat="1" ht="15.75" thickBot="1" x14ac:dyDescent="0.3">
      <c r="A107" s="29"/>
      <c r="B107" s="8" t="s">
        <v>81</v>
      </c>
      <c r="C107" s="3"/>
      <c r="D107" s="8">
        <v>382151</v>
      </c>
      <c r="E107" s="52">
        <f>SUM(D100:D107)</f>
        <v>958873</v>
      </c>
      <c r="F107" s="29"/>
      <c r="G107" s="8"/>
      <c r="H107" s="7"/>
      <c r="I107" s="9"/>
    </row>
    <row r="108" spans="1:9" s="4" customFormat="1" x14ac:dyDescent="0.25">
      <c r="A108" s="29"/>
      <c r="B108" s="8"/>
      <c r="C108" s="3"/>
      <c r="D108" s="3"/>
      <c r="E108" s="8"/>
      <c r="F108" s="3"/>
      <c r="G108" s="8"/>
      <c r="H108" s="7"/>
      <c r="I108" s="9"/>
    </row>
    <row r="109" spans="1:9" s="4" customFormat="1" x14ac:dyDescent="0.25">
      <c r="A109" s="29"/>
      <c r="B109" s="29"/>
      <c r="C109" s="29"/>
      <c r="D109" s="29"/>
      <c r="E109" s="3"/>
      <c r="F109" s="3"/>
      <c r="G109" s="8"/>
      <c r="H109" s="7"/>
      <c r="I109" s="9"/>
    </row>
    <row r="110" spans="1:9" s="4" customFormat="1" x14ac:dyDescent="0.25">
      <c r="A110" s="30" t="s">
        <v>66</v>
      </c>
      <c r="B110" s="8" t="s">
        <v>67</v>
      </c>
      <c r="C110" s="3"/>
      <c r="D110" s="9">
        <v>1514685</v>
      </c>
      <c r="E110" s="3"/>
      <c r="F110" s="29"/>
    </row>
    <row r="111" spans="1:9" s="4" customFormat="1" x14ac:dyDescent="0.25">
      <c r="A111" s="30"/>
      <c r="B111" s="8" t="s">
        <v>68</v>
      </c>
      <c r="C111" s="3"/>
      <c r="D111" s="9">
        <v>254510</v>
      </c>
      <c r="E111" s="3"/>
      <c r="F111" s="29"/>
    </row>
    <row r="112" spans="1:9" s="4" customFormat="1" x14ac:dyDescent="0.25">
      <c r="A112" s="30"/>
      <c r="B112" s="8" t="s">
        <v>69</v>
      </c>
      <c r="C112" s="3"/>
      <c r="D112" s="9">
        <v>94886</v>
      </c>
      <c r="E112" s="3"/>
      <c r="F112" s="29"/>
    </row>
    <row r="113" spans="1:6" s="4" customFormat="1" ht="15.75" thickBot="1" x14ac:dyDescent="0.3">
      <c r="A113" s="30"/>
      <c r="B113" s="8" t="s">
        <v>120</v>
      </c>
      <c r="C113" s="3"/>
      <c r="D113" s="9">
        <v>-210040</v>
      </c>
      <c r="E113" s="3"/>
      <c r="F113" s="29"/>
    </row>
    <row r="114" spans="1:6" s="4" customFormat="1" ht="15.75" thickBot="1" x14ac:dyDescent="0.3">
      <c r="A114" s="30"/>
      <c r="B114" s="8" t="s">
        <v>70</v>
      </c>
      <c r="C114" s="3"/>
      <c r="D114" s="9">
        <v>21529</v>
      </c>
      <c r="E114" s="53">
        <f>SUM(D110:D114)</f>
        <v>1675570</v>
      </c>
      <c r="F114" s="3"/>
    </row>
    <row r="115" spans="1:6" s="4" customFormat="1" x14ac:dyDescent="0.25">
      <c r="A115" s="30"/>
      <c r="B115" s="30"/>
      <c r="C115" s="30"/>
      <c r="D115" s="30"/>
      <c r="E115" s="29"/>
      <c r="F115" s="3"/>
    </row>
    <row r="116" spans="1:6" x14ac:dyDescent="0.25">
      <c r="A116" s="30" t="s">
        <v>71</v>
      </c>
      <c r="B116" s="8" t="s">
        <v>72</v>
      </c>
      <c r="D116" s="9">
        <v>269418</v>
      </c>
      <c r="F116" s="29"/>
    </row>
    <row r="117" spans="1:6" x14ac:dyDescent="0.25">
      <c r="A117" s="29"/>
      <c r="B117" s="8" t="s">
        <v>121</v>
      </c>
      <c r="D117" s="9">
        <v>99254</v>
      </c>
      <c r="F117" s="29"/>
    </row>
    <row r="118" spans="1:6" x14ac:dyDescent="0.25">
      <c r="A118" s="29"/>
      <c r="B118" s="8" t="s">
        <v>123</v>
      </c>
      <c r="D118" s="9">
        <v>17424</v>
      </c>
      <c r="F118" s="29"/>
    </row>
    <row r="119" spans="1:6" x14ac:dyDescent="0.25">
      <c r="A119" s="29"/>
      <c r="B119" s="8" t="s">
        <v>73</v>
      </c>
      <c r="D119" s="9">
        <v>433283</v>
      </c>
      <c r="F119" s="29"/>
    </row>
    <row r="120" spans="1:6" x14ac:dyDescent="0.25">
      <c r="A120" s="29"/>
      <c r="B120" s="8" t="s">
        <v>74</v>
      </c>
      <c r="D120" s="9">
        <v>265615</v>
      </c>
      <c r="F120" s="29"/>
    </row>
    <row r="121" spans="1:6" x14ac:dyDescent="0.25">
      <c r="A121" s="29"/>
      <c r="B121" s="8" t="s">
        <v>6</v>
      </c>
      <c r="D121" s="9">
        <v>521420</v>
      </c>
      <c r="F121" s="29"/>
    </row>
    <row r="122" spans="1:6" x14ac:dyDescent="0.25">
      <c r="A122" s="29"/>
      <c r="B122" s="8" t="s">
        <v>122</v>
      </c>
      <c r="D122" s="9">
        <v>266059</v>
      </c>
      <c r="F122" s="29"/>
    </row>
    <row r="123" spans="1:6" x14ac:dyDescent="0.25">
      <c r="A123" s="29"/>
      <c r="B123" s="8" t="s">
        <v>75</v>
      </c>
      <c r="D123" s="8">
        <v>210079</v>
      </c>
      <c r="F123" s="29"/>
    </row>
    <row r="124" spans="1:6" x14ac:dyDescent="0.25">
      <c r="A124" s="29"/>
      <c r="B124" s="8" t="s">
        <v>76</v>
      </c>
      <c r="D124" s="8">
        <v>133180</v>
      </c>
      <c r="F124" s="29"/>
    </row>
    <row r="125" spans="1:6" x14ac:dyDescent="0.25">
      <c r="A125" s="29"/>
      <c r="B125" s="8" t="s">
        <v>77</v>
      </c>
      <c r="D125" s="8">
        <v>165134</v>
      </c>
      <c r="F125" s="29"/>
    </row>
    <row r="126" spans="1:6" x14ac:dyDescent="0.25">
      <c r="A126" s="29"/>
      <c r="B126" s="8" t="s">
        <v>7</v>
      </c>
      <c r="D126" s="8">
        <v>257579</v>
      </c>
      <c r="F126" s="29"/>
    </row>
    <row r="127" spans="1:6" x14ac:dyDescent="0.25">
      <c r="A127" s="29"/>
      <c r="B127" s="8" t="s">
        <v>78</v>
      </c>
      <c r="D127" s="8">
        <v>150990</v>
      </c>
      <c r="F127" s="29"/>
    </row>
    <row r="128" spans="1:6" x14ac:dyDescent="0.25">
      <c r="A128" s="29"/>
      <c r="B128" s="8" t="s">
        <v>8</v>
      </c>
      <c r="D128" s="8">
        <v>69950</v>
      </c>
      <c r="F128" s="29"/>
    </row>
    <row r="129" spans="1:6" x14ac:dyDescent="0.25">
      <c r="A129" s="29"/>
      <c r="B129" s="8" t="s">
        <v>79</v>
      </c>
      <c r="D129" s="8">
        <v>73699</v>
      </c>
      <c r="F129" s="29"/>
    </row>
    <row r="130" spans="1:6" ht="15.75" thickBot="1" x14ac:dyDescent="0.3">
      <c r="A130" s="29"/>
      <c r="B130" s="8" t="s">
        <v>9</v>
      </c>
      <c r="D130" s="8">
        <v>8724</v>
      </c>
      <c r="F130" s="29"/>
    </row>
    <row r="131" spans="1:6" ht="15.75" thickBot="1" x14ac:dyDescent="0.3">
      <c r="A131" s="29"/>
      <c r="B131" s="8" t="s">
        <v>10</v>
      </c>
      <c r="D131" s="8">
        <v>163672</v>
      </c>
      <c r="E131" s="54">
        <f>SUM(D116:D131)</f>
        <v>3105480</v>
      </c>
    </row>
    <row r="132" spans="1:6" x14ac:dyDescent="0.25">
      <c r="A132" s="7"/>
      <c r="B132" s="29"/>
      <c r="C132" s="8"/>
      <c r="E132" s="8"/>
    </row>
    <row r="133" spans="1:6" x14ac:dyDescent="0.25">
      <c r="A133" s="7"/>
      <c r="B133" s="29"/>
      <c r="C133" s="8"/>
      <c r="D133" s="29"/>
      <c r="E133" s="8"/>
      <c r="F133" s="29"/>
    </row>
    <row r="134" spans="1:6" x14ac:dyDescent="0.25">
      <c r="A134" s="29"/>
      <c r="B134" s="29"/>
      <c r="C134" s="8"/>
      <c r="D134" s="29"/>
      <c r="E134" s="8"/>
      <c r="F134" s="29"/>
    </row>
    <row r="135" spans="1:6" x14ac:dyDescent="0.25">
      <c r="A135" s="29"/>
      <c r="B135" s="29"/>
      <c r="C135" s="8"/>
      <c r="D135" s="29"/>
      <c r="E135" s="8"/>
      <c r="F135" s="29"/>
    </row>
    <row r="136" spans="1:6" x14ac:dyDescent="0.25">
      <c r="A136" s="29"/>
      <c r="B136" s="29"/>
      <c r="C136" s="8"/>
      <c r="D136" s="29"/>
      <c r="E136" s="8"/>
      <c r="F136" s="29"/>
    </row>
    <row r="137" spans="1:6" x14ac:dyDescent="0.25">
      <c r="A137" s="29"/>
      <c r="B137" s="29"/>
      <c r="C137" s="8"/>
      <c r="D137" s="29"/>
      <c r="E137" s="8"/>
      <c r="F137" s="29"/>
    </row>
  </sheetData>
  <pageMargins left="0.59055118110236227" right="0.59055118110236227" top="0.19685039370078741" bottom="0.19685039370078741" header="0" footer="0"/>
  <pageSetup paperSize="9" orientation="portrait" r:id="rId1"/>
  <rowBreaks count="2" manualBreakCount="2">
    <brk id="52" max="16383" man="1"/>
    <brk id="10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Årsrapport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TOT2021</dc:creator>
  <cp:lastModifiedBy>Anne-Lene Stulen</cp:lastModifiedBy>
  <cp:lastPrinted>2024-02-14T15:51:38Z</cp:lastPrinted>
  <dcterms:created xsi:type="dcterms:W3CDTF">2023-02-11T06:17:41Z</dcterms:created>
  <dcterms:modified xsi:type="dcterms:W3CDTF">2024-02-14T15:55:53Z</dcterms:modified>
</cp:coreProperties>
</file>