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 Kneppen lokal\Downloads\"/>
    </mc:Choice>
  </mc:AlternateContent>
  <xr:revisionPtr revIDLastSave="0" documentId="13_ncr:1_{E6B3FD59-2DF0-4517-8EFA-F6618A298584}" xr6:coauthVersionLast="47" xr6:coauthVersionMax="47" xr10:uidLastSave="{00000000-0000-0000-0000-000000000000}"/>
  <bookViews>
    <workbookView xWindow="-108" yWindow="-108" windowWidth="23256" windowHeight="13896" xr2:uid="{0342235E-0468-4C98-9023-DDFFEE413D9C}"/>
  </bookViews>
  <sheets>
    <sheet name="PRISBEREGNING TOM" sheetId="6" r:id="rId1"/>
    <sheet name="PRISBEREGNING MED EKSEMPE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3" i="1" l="1"/>
  <c r="K34" i="1"/>
  <c r="K34" i="6"/>
  <c r="K35" i="6"/>
  <c r="F38" i="6"/>
  <c r="K44" i="1"/>
  <c r="H40" i="1"/>
  <c r="H39" i="1"/>
  <c r="H38" i="1"/>
  <c r="G32" i="1"/>
  <c r="K32" i="1" s="1"/>
  <c r="H26" i="1"/>
  <c r="H25" i="1"/>
  <c r="J24" i="1"/>
  <c r="H24" i="1"/>
  <c r="H23" i="1"/>
  <c r="H22" i="1"/>
  <c r="H21" i="1"/>
  <c r="H17" i="1"/>
  <c r="H16" i="1"/>
  <c r="K16" i="1" s="1"/>
  <c r="H15" i="1"/>
  <c r="K15" i="1" s="1"/>
  <c r="D12" i="1"/>
  <c r="J23" i="1" s="1"/>
  <c r="K45" i="6"/>
  <c r="H41" i="6"/>
  <c r="H40" i="6"/>
  <c r="H39" i="6"/>
  <c r="G33" i="6"/>
  <c r="K33" i="6" s="1"/>
  <c r="H27" i="6"/>
  <c r="H26" i="6"/>
  <c r="H25" i="6"/>
  <c r="H24" i="6"/>
  <c r="H23" i="6"/>
  <c r="H22" i="6"/>
  <c r="H18" i="6"/>
  <c r="H17" i="6"/>
  <c r="K17" i="6" s="1"/>
  <c r="H16" i="6"/>
  <c r="K16" i="6" s="1"/>
  <c r="K24" i="1" l="1"/>
  <c r="J24" i="6"/>
  <c r="K24" i="6" s="1"/>
  <c r="K23" i="1"/>
  <c r="J25" i="1"/>
  <c r="K25" i="1" s="1"/>
  <c r="J17" i="1"/>
  <c r="K17" i="1" s="1"/>
  <c r="K18" i="1" s="1"/>
  <c r="J21" i="1"/>
  <c r="K21" i="1" s="1"/>
  <c r="J22" i="1"/>
  <c r="K22" i="1" s="1"/>
  <c r="J40" i="1"/>
  <c r="J18" i="6"/>
  <c r="K18" i="6"/>
  <c r="K19" i="6"/>
  <c r="K30" i="6" s="1"/>
  <c r="J25" i="6"/>
  <c r="K25" i="6" s="1"/>
  <c r="J26" i="6"/>
  <c r="K26" i="6" s="1"/>
  <c r="J22" i="6"/>
  <c r="K22" i="6" s="1"/>
  <c r="J23" i="6"/>
  <c r="K23" i="6" s="1"/>
  <c r="J41" i="6"/>
  <c r="K73" i="1"/>
  <c r="K67" i="1"/>
  <c r="I66" i="1"/>
  <c r="I65" i="1"/>
  <c r="K26" i="1" l="1"/>
  <c r="K30" i="1" s="1"/>
  <c r="K29" i="1"/>
  <c r="K35" i="1" s="1"/>
  <c r="G37" i="1" s="1"/>
  <c r="H37" i="1" s="1"/>
  <c r="I37" i="1" s="1"/>
  <c r="K40" i="1" s="1"/>
  <c r="K27" i="6"/>
  <c r="K42" i="1" l="1"/>
  <c r="K31" i="6"/>
  <c r="K36" i="6" s="1"/>
  <c r="G38" i="6" s="1"/>
  <c r="H38" i="6" s="1"/>
  <c r="I38" i="6" s="1"/>
  <c r="K41" i="6" s="1"/>
  <c r="K43" i="6" s="1"/>
  <c r="K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 Kneppen lokal</author>
  </authors>
  <commentList>
    <comment ref="J15" authorId="0" shapeId="0" xr:uid="{20379383-A85A-4AFC-B70A-696FAA37E9B8}">
      <text>
        <r>
          <rPr>
            <b/>
            <sz val="9"/>
            <color indexed="81"/>
            <rFont val="Tahoma"/>
            <family val="2"/>
          </rPr>
          <t xml:space="preserve">BRUK ANTALL FRA PRISBEREGNING + TURLEDERE VED HEL HYTTE. </t>
        </r>
      </text>
    </comment>
    <comment ref="J18" authorId="0" shapeId="0" xr:uid="{146ED5A0-9E31-4432-87F3-07E13C6F904F}">
      <text>
        <r>
          <rPr>
            <b/>
            <sz val="9"/>
            <color indexed="81"/>
            <rFont val="Tahoma"/>
            <charset val="1"/>
          </rPr>
          <t>TALLET DUKKER OPP BASERT PÅ ANTALL FOR PRISBEREGNING + ANTALL TURLEDERE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 Kneppen lokal</author>
  </authors>
  <commentList>
    <comment ref="J14" authorId="0" shapeId="0" xr:uid="{9F67AD6A-9D8E-47FE-B012-74CA8DF9CC0C}">
      <text>
        <r>
          <rPr>
            <b/>
            <sz val="9"/>
            <color indexed="81"/>
            <rFont val="Tahoma"/>
            <family val="2"/>
          </rPr>
          <t xml:space="preserve">BRUK ANTALL FRA PRISBEREGNING + TURLEDERE VED HEL HYTTE. </t>
        </r>
      </text>
    </comment>
    <comment ref="J17" authorId="0" shapeId="0" xr:uid="{6B393537-B39F-4C0E-AD82-20589B2E2F2D}">
      <text>
        <r>
          <rPr>
            <b/>
            <sz val="9"/>
            <color indexed="81"/>
            <rFont val="Tahoma"/>
            <charset val="1"/>
          </rPr>
          <t>TALLET DUKKER OPP BASERT PÅ ANTALL FOR PRISBEREGNING + ANTALL TURLEDERE</t>
        </r>
      </text>
    </comment>
  </commentList>
</comments>
</file>

<file path=xl/sharedStrings.xml><?xml version="1.0" encoding="utf-8"?>
<sst xmlns="http://schemas.openxmlformats.org/spreadsheetml/2006/main" count="118" uniqueCount="63">
  <si>
    <t>Overnatting Memurubu</t>
  </si>
  <si>
    <t>Båt Gjendesheim - Memurubu - Gjendesheim</t>
  </si>
  <si>
    <t>Reiseutgifter én turleder</t>
  </si>
  <si>
    <t>Deltakerne betaler</t>
  </si>
  <si>
    <t>Navn på tur:</t>
  </si>
  <si>
    <t>Tidspunkt:</t>
  </si>
  <si>
    <t>Type tur:</t>
  </si>
  <si>
    <t>Sted:</t>
  </si>
  <si>
    <t>Overnatting</t>
  </si>
  <si>
    <t>Parkering</t>
  </si>
  <si>
    <t>Mat</t>
  </si>
  <si>
    <t>Ant. turledere:</t>
  </si>
  <si>
    <t>Dekning av felleskostnader for turledelse</t>
  </si>
  <si>
    <t>Andre kostnader for turledelse</t>
  </si>
  <si>
    <t>Maks og min. ant. deltakere:</t>
  </si>
  <si>
    <t>Deltakeravgift - beregnet</t>
  </si>
  <si>
    <t>Deltakeravgift</t>
  </si>
  <si>
    <t xml:space="preserve"> - Medlem</t>
  </si>
  <si>
    <t xml:space="preserve"> - Ikke medlem</t>
  </si>
  <si>
    <t>PRISBEREGNER PER PERSON</t>
  </si>
  <si>
    <t>SUM PER PERSON</t>
  </si>
  <si>
    <t>Middag</t>
  </si>
  <si>
    <t>Frokost</t>
  </si>
  <si>
    <t>Antall turledere</t>
  </si>
  <si>
    <t>PRISBEREGNING FOR TURLEDELSE</t>
  </si>
  <si>
    <t>Reise</t>
  </si>
  <si>
    <t>Felleskjøring Sem-Norefjell t/r</t>
  </si>
  <si>
    <t>Fra - til, type reise</t>
  </si>
  <si>
    <t>Antall km</t>
  </si>
  <si>
    <t>kr/km</t>
  </si>
  <si>
    <t>Pris per bil</t>
  </si>
  <si>
    <t>Pers per bil</t>
  </si>
  <si>
    <t>SUM PER TURLEDER</t>
  </si>
  <si>
    <t>*rund opp til nærmeste 50-lapp</t>
  </si>
  <si>
    <t>Minimum antall deltakere</t>
  </si>
  <si>
    <t>Antall for prisberegning</t>
  </si>
  <si>
    <t>SUM MAT</t>
  </si>
  <si>
    <t>Beregning av deltakteravgift på turer i foreningene i DNT Vestfold</t>
  </si>
  <si>
    <t>Prinsipper som legges til grunn:</t>
  </si>
  <si>
    <t>Turledere betaler ikke, kostnaden bakes inn i deltakerpris</t>
  </si>
  <si>
    <t>Vi regner med at turen går i 0 på 80 % av full deltakelse. Noen turer går da i pluss, noen går i minus. Dette er greit.</t>
  </si>
  <si>
    <t>Turer skal gå i 0 økonomisk</t>
  </si>
  <si>
    <t>OBS: last ned arket OFFLINE før du gjør noen endringer!</t>
  </si>
  <si>
    <t>SUM OVERNATTING PER PERSON</t>
  </si>
  <si>
    <t>Bom</t>
  </si>
  <si>
    <t>OBS2: KUN FYLL UT BLÅ FELTER</t>
  </si>
  <si>
    <t>Kveldsmat (suppe og te)</t>
  </si>
  <si>
    <t>Antall måltid</t>
  </si>
  <si>
    <t>Lunsj</t>
  </si>
  <si>
    <t>Snacks</t>
  </si>
  <si>
    <t>Totalpris måltid</t>
  </si>
  <si>
    <t>Antall spisende</t>
  </si>
  <si>
    <t>Sum per person</t>
  </si>
  <si>
    <t>Total per måltidstype</t>
  </si>
  <si>
    <t>Ved pris per seng</t>
  </si>
  <si>
    <t>Pris per seng/hytte/rom</t>
  </si>
  <si>
    <t>Antall personer (ink. turleder) per seng/hytte/rom</t>
  </si>
  <si>
    <t>Antall netter</t>
  </si>
  <si>
    <t>Ved pris per rom (flere senger)</t>
  </si>
  <si>
    <t>Ved pris per hel hytte</t>
  </si>
  <si>
    <t>Hytte til hytte fjellet</t>
  </si>
  <si>
    <t>Hardangervidda</t>
  </si>
  <si>
    <t>1.-5. 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</si>
</sst>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164" fontId="0" fillId="0" borderId="0" xfId="1" applyNumberFormat="1" applyFont="1" applyAlignment="1">
      <alignment horizontal="left" indent="1"/>
    </xf>
    <xf numFmtId="43" fontId="0" fillId="0" borderId="0" xfId="1" applyFont="1"/>
    <xf numFmtId="164" fontId="0" fillId="0" borderId="0" xfId="1" applyNumberFormat="1" applyFont="1"/>
    <xf numFmtId="0" fontId="2" fillId="0" borderId="0" xfId="0" applyFont="1"/>
    <xf numFmtId="0" fontId="0" fillId="2" borderId="0" xfId="0" applyFill="1"/>
    <xf numFmtId="164" fontId="0" fillId="2" borderId="1" xfId="1" applyNumberFormat="1" applyFont="1" applyFill="1" applyBorder="1"/>
    <xf numFmtId="43" fontId="0" fillId="2" borderId="1" xfId="1" applyFont="1" applyFill="1" applyBorder="1"/>
    <xf numFmtId="164" fontId="0" fillId="2" borderId="6" xfId="1" applyNumberFormat="1" applyFont="1" applyFill="1" applyBorder="1"/>
    <xf numFmtId="43" fontId="0" fillId="2" borderId="11" xfId="1" applyFont="1" applyFill="1" applyBorder="1"/>
    <xf numFmtId="164" fontId="0" fillId="2" borderId="14" xfId="1" applyNumberFormat="1" applyFont="1" applyFill="1" applyBorder="1"/>
    <xf numFmtId="164" fontId="0" fillId="0" borderId="2" xfId="1" applyNumberFormat="1" applyFont="1" applyBorder="1" applyAlignment="1">
      <alignment horizontal="left" indent="1"/>
    </xf>
    <xf numFmtId="0" fontId="4" fillId="0" borderId="0" xfId="0" applyFont="1"/>
    <xf numFmtId="164" fontId="4" fillId="0" borderId="0" xfId="1" applyNumberFormat="1" applyFont="1"/>
    <xf numFmtId="43" fontId="4" fillId="0" borderId="0" xfId="1" applyFont="1"/>
    <xf numFmtId="164" fontId="4" fillId="0" borderId="0" xfId="1" applyNumberFormat="1" applyFont="1" applyAlignment="1">
      <alignment horizontal="left" indent="1"/>
    </xf>
    <xf numFmtId="164" fontId="0" fillId="2" borderId="17" xfId="1" applyNumberFormat="1" applyFont="1" applyFill="1" applyBorder="1"/>
    <xf numFmtId="0" fontId="0" fillId="2" borderId="1" xfId="0" applyFill="1" applyBorder="1" applyAlignment="1">
      <alignment horizontal="right"/>
    </xf>
    <xf numFmtId="0" fontId="2" fillId="4" borderId="26" xfId="0" applyFont="1" applyFill="1" applyBorder="1"/>
    <xf numFmtId="0" fontId="2" fillId="4" borderId="24" xfId="0" applyFont="1" applyFill="1" applyBorder="1"/>
    <xf numFmtId="0" fontId="0" fillId="4" borderId="24" xfId="0" applyFill="1" applyBorder="1"/>
    <xf numFmtId="164" fontId="0" fillId="4" borderId="24" xfId="1" applyNumberFormat="1" applyFont="1" applyFill="1" applyBorder="1"/>
    <xf numFmtId="43" fontId="0" fillId="4" borderId="24" xfId="1" applyFont="1" applyFill="1" applyBorder="1"/>
    <xf numFmtId="164" fontId="0" fillId="4" borderId="24" xfId="1" applyNumberFormat="1" applyFont="1" applyFill="1" applyBorder="1" applyAlignment="1">
      <alignment horizontal="left" indent="1"/>
    </xf>
    <xf numFmtId="0" fontId="2" fillId="4" borderId="28" xfId="0" applyFont="1" applyFill="1" applyBorder="1"/>
    <xf numFmtId="0" fontId="2" fillId="4" borderId="29" xfId="0" applyFont="1" applyFill="1" applyBorder="1"/>
    <xf numFmtId="0" fontId="0" fillId="4" borderId="29" xfId="0" applyFill="1" applyBorder="1"/>
    <xf numFmtId="164" fontId="0" fillId="4" borderId="29" xfId="1" applyNumberFormat="1" applyFont="1" applyFill="1" applyBorder="1"/>
    <xf numFmtId="43" fontId="0" fillId="4" borderId="29" xfId="1" applyFont="1" applyFill="1" applyBorder="1"/>
    <xf numFmtId="164" fontId="0" fillId="4" borderId="29" xfId="1" applyNumberFormat="1" applyFont="1" applyFill="1" applyBorder="1" applyAlignment="1">
      <alignment horizontal="left" indent="1"/>
    </xf>
    <xf numFmtId="164" fontId="2" fillId="4" borderId="18" xfId="1" applyNumberFormat="1" applyFont="1" applyFill="1" applyBorder="1" applyAlignment="1">
      <alignment horizontal="left" indent="1"/>
    </xf>
    <xf numFmtId="43" fontId="0" fillId="0" borderId="0" xfId="1" applyFont="1" applyBorder="1"/>
    <xf numFmtId="164" fontId="0" fillId="0" borderId="0" xfId="1" applyNumberFormat="1" applyFont="1" applyBorder="1" applyAlignment="1">
      <alignment horizontal="left" indent="1"/>
    </xf>
    <xf numFmtId="0" fontId="2" fillId="4" borderId="1" xfId="0" applyFont="1" applyFill="1" applyBorder="1"/>
    <xf numFmtId="0" fontId="2" fillId="4" borderId="1" xfId="0" applyFont="1" applyFill="1" applyBorder="1"/>
    <xf numFmtId="43" fontId="0" fillId="0" borderId="16" xfId="1" applyFont="1" applyBorder="1"/>
    <xf numFmtId="164" fontId="0" fillId="0" borderId="16" xfId="1" applyNumberFormat="1" applyFont="1" applyBorder="1" applyAlignment="1">
      <alignment horizontal="left" indent="1"/>
    </xf>
    <xf numFmtId="164" fontId="0" fillId="0" borderId="34" xfId="1" applyNumberFormat="1" applyFont="1" applyBorder="1" applyAlignment="1">
      <alignment horizontal="left" indent="1"/>
    </xf>
    <xf numFmtId="164" fontId="0" fillId="0" borderId="36" xfId="1" applyNumberFormat="1" applyFont="1" applyBorder="1" applyAlignment="1">
      <alignment horizontal="left" indent="1"/>
    </xf>
    <xf numFmtId="0" fontId="2" fillId="4" borderId="47" xfId="0" applyFont="1" applyFill="1" applyBorder="1"/>
    <xf numFmtId="0" fontId="0" fillId="4" borderId="14" xfId="0" applyFill="1" applyBorder="1"/>
    <xf numFmtId="2" fontId="0" fillId="4" borderId="14" xfId="1" applyNumberFormat="1" applyFont="1" applyFill="1" applyBorder="1"/>
    <xf numFmtId="43" fontId="0" fillId="4" borderId="14" xfId="1" applyFont="1" applyFill="1" applyBorder="1"/>
    <xf numFmtId="164" fontId="0" fillId="4" borderId="14" xfId="1" applyNumberFormat="1" applyFont="1" applyFill="1" applyBorder="1" applyAlignment="1">
      <alignment horizontal="left" indent="1"/>
    </xf>
    <xf numFmtId="0" fontId="2" fillId="4" borderId="40" xfId="0" applyFont="1" applyFill="1" applyBorder="1"/>
    <xf numFmtId="0" fontId="0" fillId="4" borderId="12" xfId="0" applyFill="1" applyBorder="1"/>
    <xf numFmtId="164" fontId="0" fillId="4" borderId="12" xfId="1" applyNumberFormat="1" applyFont="1" applyFill="1" applyBorder="1"/>
    <xf numFmtId="43" fontId="0" fillId="4" borderId="12" xfId="1" applyFont="1" applyFill="1" applyBorder="1"/>
    <xf numFmtId="164" fontId="0" fillId="4" borderId="12" xfId="1" applyNumberFormat="1" applyFont="1" applyFill="1" applyBorder="1" applyAlignment="1">
      <alignment horizontal="left" indent="1"/>
    </xf>
    <xf numFmtId="164" fontId="0" fillId="4" borderId="41" xfId="1" applyNumberFormat="1" applyFont="1" applyFill="1" applyBorder="1" applyAlignment="1">
      <alignment horizontal="left" indent="1"/>
    </xf>
    <xf numFmtId="0" fontId="0" fillId="3" borderId="1" xfId="0" applyFill="1" applyBorder="1"/>
    <xf numFmtId="164" fontId="0" fillId="3" borderId="1" xfId="1" applyNumberFormat="1" applyFont="1" applyFill="1" applyBorder="1"/>
    <xf numFmtId="43" fontId="0" fillId="3" borderId="1" xfId="1" applyFont="1" applyFill="1" applyBorder="1"/>
    <xf numFmtId="164" fontId="0" fillId="3" borderId="1" xfId="1" applyNumberFormat="1" applyFont="1" applyFill="1" applyBorder="1" applyAlignment="1">
      <alignment horizontal="left" indent="1"/>
    </xf>
    <xf numFmtId="164" fontId="0" fillId="3" borderId="43" xfId="1" applyNumberFormat="1" applyFont="1" applyFill="1" applyBorder="1" applyAlignment="1">
      <alignment horizontal="left" indent="1"/>
    </xf>
    <xf numFmtId="164" fontId="0" fillId="3" borderId="46" xfId="1" applyNumberFormat="1" applyFont="1" applyFill="1" applyBorder="1" applyAlignment="1">
      <alignment horizontal="left" indent="1"/>
    </xf>
    <xf numFmtId="0" fontId="2" fillId="3" borderId="42" xfId="0" applyFont="1" applyFill="1" applyBorder="1"/>
    <xf numFmtId="0" fontId="2" fillId="3" borderId="45" xfId="0" applyFont="1" applyFill="1" applyBorder="1"/>
    <xf numFmtId="164" fontId="2" fillId="4" borderId="38" xfId="1" applyNumberFormat="1" applyFont="1" applyFill="1" applyBorder="1" applyAlignment="1">
      <alignment horizontal="left" indent="1"/>
    </xf>
    <xf numFmtId="164" fontId="0" fillId="3" borderId="5" xfId="1" applyNumberFormat="1" applyFont="1" applyFill="1" applyBorder="1" applyAlignment="1">
      <alignment horizontal="center"/>
    </xf>
    <xf numFmtId="0" fontId="0" fillId="2" borderId="1" xfId="0" applyFill="1" applyBorder="1"/>
    <xf numFmtId="164" fontId="0" fillId="2" borderId="1" xfId="1" applyNumberFormat="1" applyFont="1" applyFill="1" applyBorder="1" applyAlignment="1">
      <alignment horizontal="left" indent="1"/>
    </xf>
    <xf numFmtId="0" fontId="2" fillId="3" borderId="50" xfId="0" applyFont="1" applyFill="1" applyBorder="1"/>
    <xf numFmtId="43" fontId="0" fillId="3" borderId="5" xfId="1" applyFont="1" applyFill="1" applyBorder="1"/>
    <xf numFmtId="0" fontId="2" fillId="4" borderId="44" xfId="0" applyFont="1" applyFill="1" applyBorder="1"/>
    <xf numFmtId="0" fontId="2" fillId="4" borderId="15" xfId="0" applyFont="1" applyFill="1" applyBorder="1"/>
    <xf numFmtId="164" fontId="2" fillId="4" borderId="15" xfId="1" applyNumberFormat="1" applyFont="1" applyFill="1" applyBorder="1"/>
    <xf numFmtId="43" fontId="2" fillId="4" borderId="15" xfId="1" applyFont="1" applyFill="1" applyBorder="1"/>
    <xf numFmtId="43" fontId="2" fillId="4" borderId="11" xfId="1" applyFont="1" applyFill="1" applyBorder="1"/>
    <xf numFmtId="0" fontId="2" fillId="3" borderId="35" xfId="0" applyFont="1" applyFill="1" applyBorder="1"/>
    <xf numFmtId="0" fontId="0" fillId="2" borderId="52" xfId="0" applyFill="1" applyBorder="1"/>
    <xf numFmtId="0" fontId="0" fillId="2" borderId="6" xfId="0" applyFill="1" applyBorder="1"/>
    <xf numFmtId="164" fontId="2" fillId="4" borderId="53" xfId="1" applyNumberFormat="1" applyFont="1" applyFill="1" applyBorder="1" applyAlignment="1">
      <alignment horizontal="left" indent="1"/>
    </xf>
    <xf numFmtId="0" fontId="0" fillId="2" borderId="1" xfId="0" applyFill="1" applyBorder="1"/>
    <xf numFmtId="0" fontId="2" fillId="4" borderId="40" xfId="0" applyFont="1" applyFill="1" applyBorder="1"/>
    <xf numFmtId="0" fontId="2" fillId="4" borderId="12" xfId="0" applyFont="1" applyFill="1" applyBorder="1"/>
    <xf numFmtId="0" fontId="0" fillId="2" borderId="12" xfId="0" applyFill="1" applyBorder="1"/>
    <xf numFmtId="0" fontId="0" fillId="2" borderId="41" xfId="0" applyFill="1" applyBorder="1"/>
    <xf numFmtId="0" fontId="2" fillId="4" borderId="42" xfId="0" applyFont="1" applyFill="1" applyBorder="1"/>
    <xf numFmtId="0" fontId="0" fillId="2" borderId="43" xfId="0" applyFill="1" applyBorder="1"/>
    <xf numFmtId="0" fontId="2" fillId="4" borderId="42" xfId="0" applyFont="1" applyFill="1" applyBorder="1"/>
    <xf numFmtId="164" fontId="2" fillId="4" borderId="48" xfId="1" applyNumberFormat="1" applyFont="1" applyFill="1" applyBorder="1" applyAlignment="1">
      <alignment horizontal="left" indent="1"/>
    </xf>
    <xf numFmtId="43" fontId="2" fillId="0" borderId="33" xfId="1" applyFont="1" applyBorder="1"/>
    <xf numFmtId="43" fontId="0" fillId="0" borderId="35" xfId="1" applyFont="1" applyBorder="1"/>
    <xf numFmtId="43" fontId="0" fillId="0" borderId="35" xfId="1" applyFont="1" applyBorder="1" applyAlignment="1">
      <alignment horizontal="left" wrapText="1"/>
    </xf>
    <xf numFmtId="43" fontId="0" fillId="0" borderId="0" xfId="1" applyFont="1" applyBorder="1" applyAlignment="1">
      <alignment horizontal="left" wrapText="1"/>
    </xf>
    <xf numFmtId="43" fontId="0" fillId="0" borderId="36" xfId="1" applyFont="1" applyBorder="1" applyAlignment="1">
      <alignment horizontal="left" wrapText="1"/>
    </xf>
    <xf numFmtId="43" fontId="0" fillId="0" borderId="37" xfId="1" applyFont="1" applyBorder="1" applyAlignment="1">
      <alignment horizontal="left" wrapText="1"/>
    </xf>
    <xf numFmtId="43" fontId="0" fillId="0" borderId="38" xfId="1" applyFont="1" applyBorder="1" applyAlignment="1">
      <alignment horizontal="left" wrapText="1"/>
    </xf>
    <xf numFmtId="43" fontId="0" fillId="0" borderId="39" xfId="1" applyFont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0" fillId="3" borderId="14" xfId="0" applyFill="1" applyBorder="1" applyAlignment="1">
      <alignment horizontal="right"/>
    </xf>
    <xf numFmtId="164" fontId="0" fillId="3" borderId="6" xfId="1" applyNumberFormat="1" applyFont="1" applyFill="1" applyBorder="1"/>
    <xf numFmtId="0" fontId="2" fillId="4" borderId="54" xfId="0" applyFont="1" applyFill="1" applyBorder="1"/>
    <xf numFmtId="0" fontId="2" fillId="4" borderId="7" xfId="0" applyFont="1" applyFill="1" applyBorder="1"/>
    <xf numFmtId="43" fontId="2" fillId="4" borderId="8" xfId="1" applyFont="1" applyFill="1" applyBorder="1" applyAlignment="1">
      <alignment horizontal="center" wrapText="1"/>
    </xf>
    <xf numFmtId="164" fontId="2" fillId="4" borderId="56" xfId="1" applyNumberFormat="1" applyFont="1" applyFill="1" applyBorder="1" applyAlignment="1">
      <alignment horizontal="left" wrapText="1" indent="1"/>
    </xf>
    <xf numFmtId="0" fontId="0" fillId="2" borderId="3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43" fontId="0" fillId="2" borderId="14" xfId="1" applyFont="1" applyFill="1" applyBorder="1"/>
    <xf numFmtId="164" fontId="0" fillId="2" borderId="11" xfId="1" applyNumberFormat="1" applyFont="1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9" xfId="0" applyFill="1" applyBorder="1" applyAlignment="1">
      <alignment horizontal="left"/>
    </xf>
    <xf numFmtId="1" fontId="0" fillId="2" borderId="1" xfId="1" applyNumberFormat="1" applyFont="1" applyFill="1" applyBorder="1"/>
    <xf numFmtId="164" fontId="0" fillId="3" borderId="41" xfId="1" applyNumberFormat="1" applyFont="1" applyFill="1" applyBorder="1" applyAlignment="1">
      <alignment horizontal="left" indent="1"/>
    </xf>
    <xf numFmtId="164" fontId="0" fillId="3" borderId="0" xfId="1" applyNumberFormat="1" applyFont="1" applyFill="1" applyBorder="1" applyAlignment="1">
      <alignment horizontal="left" indent="1"/>
    </xf>
    <xf numFmtId="164" fontId="2" fillId="4" borderId="8" xfId="1" applyNumberFormat="1" applyFont="1" applyFill="1" applyBorder="1" applyAlignment="1">
      <alignment vertical="center" wrapText="1"/>
    </xf>
    <xf numFmtId="0" fontId="0" fillId="3" borderId="50" xfId="0" applyFill="1" applyBorder="1"/>
    <xf numFmtId="0" fontId="0" fillId="3" borderId="50" xfId="0" applyFill="1" applyBorder="1" applyAlignment="1"/>
    <xf numFmtId="0" fontId="0" fillId="3" borderId="51" xfId="0" applyFill="1" applyBorder="1" applyAlignment="1"/>
    <xf numFmtId="0" fontId="2" fillId="0" borderId="35" xfId="0" applyFont="1" applyFill="1" applyBorder="1"/>
    <xf numFmtId="0" fontId="2" fillId="0" borderId="30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right"/>
    </xf>
    <xf numFmtId="164" fontId="2" fillId="0" borderId="5" xfId="1" applyNumberFormat="1" applyFont="1" applyFill="1" applyBorder="1"/>
    <xf numFmtId="43" fontId="2" fillId="0" borderId="5" xfId="1" applyFont="1" applyFill="1" applyBorder="1"/>
    <xf numFmtId="164" fontId="2" fillId="0" borderId="0" xfId="1" applyNumberFormat="1" applyFont="1" applyFill="1" applyBorder="1" applyAlignment="1">
      <alignment horizontal="center"/>
    </xf>
    <xf numFmtId="164" fontId="2" fillId="0" borderId="60" xfId="1" applyNumberFormat="1" applyFont="1" applyFill="1" applyBorder="1" applyAlignment="1">
      <alignment horizontal="left" indent="1"/>
    </xf>
    <xf numFmtId="164" fontId="0" fillId="3" borderId="48" xfId="1" applyNumberFormat="1" applyFont="1" applyFill="1" applyBorder="1" applyAlignment="1">
      <alignment horizontal="left" indent="1"/>
    </xf>
    <xf numFmtId="164" fontId="0" fillId="3" borderId="53" xfId="1" applyNumberFormat="1" applyFont="1" applyFill="1" applyBorder="1" applyAlignment="1">
      <alignment horizontal="left" indent="1"/>
    </xf>
    <xf numFmtId="0" fontId="2" fillId="3" borderId="37" xfId="0" applyFont="1" applyFill="1" applyBorder="1"/>
    <xf numFmtId="0" fontId="2" fillId="4" borderId="15" xfId="0" applyFont="1" applyFill="1" applyBorder="1" applyAlignment="1">
      <alignment horizontal="right"/>
    </xf>
    <xf numFmtId="164" fontId="2" fillId="4" borderId="38" xfId="1" applyNumberFormat="1" applyFont="1" applyFill="1" applyBorder="1" applyAlignment="1">
      <alignment horizontal="center"/>
    </xf>
    <xf numFmtId="164" fontId="2" fillId="4" borderId="14" xfId="1" applyNumberFormat="1" applyFont="1" applyFill="1" applyBorder="1"/>
    <xf numFmtId="0" fontId="0" fillId="2" borderId="54" xfId="0" applyFill="1" applyBorder="1" applyAlignment="1">
      <alignment horizontal="left"/>
    </xf>
    <xf numFmtId="0" fontId="0" fillId="2" borderId="55" xfId="0" applyFill="1" applyBorder="1" applyAlignment="1">
      <alignment horizontal="left"/>
    </xf>
    <xf numFmtId="0" fontId="2" fillId="3" borderId="40" xfId="0" applyFont="1" applyFill="1" applyBorder="1"/>
    <xf numFmtId="164" fontId="0" fillId="2" borderId="0" xfId="1" applyNumberFormat="1" applyFont="1" applyFill="1"/>
    <xf numFmtId="43" fontId="0" fillId="2" borderId="0" xfId="1" applyFont="1" applyFill="1"/>
    <xf numFmtId="0" fontId="2" fillId="3" borderId="12" xfId="0" applyFont="1" applyFill="1" applyBorder="1"/>
    <xf numFmtId="164" fontId="2" fillId="3" borderId="12" xfId="1" applyNumberFormat="1" applyFont="1" applyFill="1" applyBorder="1"/>
    <xf numFmtId="43" fontId="2" fillId="3" borderId="12" xfId="1" applyFont="1" applyFill="1" applyBorder="1"/>
    <xf numFmtId="0" fontId="2" fillId="3" borderId="1" xfId="0" applyFont="1" applyFill="1" applyBorder="1"/>
    <xf numFmtId="2" fontId="0" fillId="3" borderId="1" xfId="1" applyNumberFormat="1" applyFont="1" applyFill="1" applyBorder="1"/>
    <xf numFmtId="0" fontId="2" fillId="3" borderId="1" xfId="0" applyFont="1" applyFill="1" applyBorder="1" applyAlignment="1">
      <alignment wrapText="1"/>
    </xf>
    <xf numFmtId="164" fontId="2" fillId="3" borderId="12" xfId="1" applyNumberFormat="1" applyFont="1" applyFill="1" applyBorder="1" applyAlignment="1"/>
    <xf numFmtId="0" fontId="7" fillId="2" borderId="0" xfId="0" applyFont="1" applyFill="1"/>
    <xf numFmtId="0" fontId="0" fillId="3" borderId="13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164" fontId="0" fillId="3" borderId="17" xfId="1" applyNumberFormat="1" applyFont="1" applyFill="1" applyBorder="1"/>
    <xf numFmtId="0" fontId="0" fillId="2" borderId="6" xfId="0" applyFill="1" applyBorder="1" applyAlignment="1">
      <alignment horizontal="right"/>
    </xf>
    <xf numFmtId="0" fontId="0" fillId="3" borderId="20" xfId="0" applyFill="1" applyBorder="1"/>
    <xf numFmtId="0" fontId="0" fillId="3" borderId="0" xfId="0" applyFill="1"/>
    <xf numFmtId="0" fontId="0" fillId="3" borderId="2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0" xfId="0" applyFill="1" applyAlignment="1">
      <alignment horizontal="right"/>
    </xf>
    <xf numFmtId="164" fontId="0" fillId="3" borderId="0" xfId="1" applyNumberFormat="1" applyFont="1" applyFill="1" applyBorder="1"/>
    <xf numFmtId="0" fontId="2" fillId="3" borderId="0" xfId="0" applyFont="1" applyFill="1"/>
    <xf numFmtId="164" fontId="2" fillId="3" borderId="0" xfId="1" applyNumberFormat="1" applyFont="1" applyFill="1" applyBorder="1"/>
    <xf numFmtId="43" fontId="2" fillId="3" borderId="0" xfId="1" applyFont="1" applyFill="1" applyBorder="1"/>
    <xf numFmtId="164" fontId="2" fillId="3" borderId="0" xfId="1" applyNumberFormat="1" applyFont="1" applyFill="1" applyBorder="1" applyAlignment="1">
      <alignment horizontal="left" indent="1"/>
    </xf>
    <xf numFmtId="164" fontId="0" fillId="3" borderId="21" xfId="1" applyNumberFormat="1" applyFont="1" applyFill="1" applyBorder="1" applyAlignment="1">
      <alignment horizontal="center"/>
    </xf>
    <xf numFmtId="164" fontId="0" fillId="3" borderId="6" xfId="1" applyNumberFormat="1" applyFont="1" applyFill="1" applyBorder="1" applyAlignment="1">
      <alignment horizontal="center"/>
    </xf>
    <xf numFmtId="43" fontId="0" fillId="3" borderId="21" xfId="1" applyFont="1" applyFill="1" applyBorder="1"/>
    <xf numFmtId="164" fontId="0" fillId="3" borderId="19" xfId="1" applyNumberFormat="1" applyFont="1" applyFill="1" applyBorder="1" applyAlignment="1">
      <alignment horizontal="left" indent="1"/>
    </xf>
    <xf numFmtId="164" fontId="0" fillId="3" borderId="25" xfId="1" applyNumberFormat="1" applyFont="1" applyFill="1" applyBorder="1" applyAlignment="1">
      <alignment horizontal="left" indent="1"/>
    </xf>
    <xf numFmtId="164" fontId="0" fillId="3" borderId="22" xfId="1" applyNumberFormat="1" applyFont="1" applyFill="1" applyBorder="1" applyAlignment="1">
      <alignment horizontal="left" indent="1"/>
    </xf>
    <xf numFmtId="164" fontId="0" fillId="3" borderId="23" xfId="1" applyNumberFormat="1" applyFont="1" applyFill="1" applyBorder="1" applyAlignment="1">
      <alignment horizontal="left" indent="1"/>
    </xf>
    <xf numFmtId="164" fontId="1" fillId="3" borderId="23" xfId="1" applyNumberFormat="1" applyFont="1" applyFill="1" applyBorder="1" applyAlignment="1">
      <alignment horizontal="left" indent="1"/>
    </xf>
    <xf numFmtId="164" fontId="2" fillId="2" borderId="27" xfId="1" applyNumberFormat="1" applyFont="1" applyFill="1" applyBorder="1" applyAlignment="1">
      <alignment horizontal="left" indent="1"/>
    </xf>
    <xf numFmtId="0" fontId="0" fillId="3" borderId="17" xfId="0" applyFill="1" applyBorder="1" applyAlignment="1">
      <alignment horizontal="right"/>
    </xf>
    <xf numFmtId="164" fontId="2" fillId="3" borderId="12" xfId="1" applyNumberFormat="1" applyFont="1" applyFill="1" applyBorder="1" applyAlignment="1">
      <alignment wrapText="1"/>
    </xf>
    <xf numFmtId="43" fontId="2" fillId="3" borderId="12" xfId="1" applyFont="1" applyFill="1" applyBorder="1" applyAlignment="1">
      <alignment wrapText="1"/>
    </xf>
    <xf numFmtId="164" fontId="2" fillId="3" borderId="12" xfId="1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 wrapText="1"/>
    </xf>
    <xf numFmtId="1" fontId="0" fillId="3" borderId="1" xfId="1" applyNumberFormat="1" applyFont="1" applyFill="1" applyBorder="1"/>
    <xf numFmtId="43" fontId="2" fillId="4" borderId="14" xfId="1" applyFont="1" applyFill="1" applyBorder="1"/>
    <xf numFmtId="164" fontId="2" fillId="3" borderId="41" xfId="1" applyNumberFormat="1" applyFont="1" applyFill="1" applyBorder="1" applyAlignment="1">
      <alignment horizontal="left" wrapText="1" indent="1"/>
    </xf>
    <xf numFmtId="164" fontId="0" fillId="3" borderId="1" xfId="1" applyNumberFormat="1" applyFont="1" applyFill="1" applyBorder="1" applyAlignment="1">
      <alignment horizontal="center"/>
    </xf>
    <xf numFmtId="164" fontId="0" fillId="3" borderId="3" xfId="1" applyNumberFormat="1" applyFon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/>
    </xf>
    <xf numFmtId="164" fontId="2" fillId="4" borderId="62" xfId="1" applyNumberFormat="1" applyFont="1" applyFill="1" applyBorder="1" applyAlignment="1">
      <alignment horizontal="left" indent="1"/>
    </xf>
    <xf numFmtId="43" fontId="2" fillId="4" borderId="11" xfId="1" applyFont="1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64" xfId="0" applyFill="1" applyBorder="1" applyAlignment="1">
      <alignment horizontal="center"/>
    </xf>
    <xf numFmtId="0" fontId="0" fillId="2" borderId="61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4" xfId="0" applyFill="1" applyBorder="1" applyAlignment="1"/>
    <xf numFmtId="0" fontId="0" fillId="2" borderId="55" xfId="0" applyFill="1" applyBorder="1" applyAlignment="1"/>
    <xf numFmtId="0" fontId="0" fillId="2" borderId="10" xfId="0" applyFill="1" applyBorder="1" applyAlignment="1"/>
    <xf numFmtId="0" fontId="2" fillId="4" borderId="9" xfId="0" applyFont="1" applyFill="1" applyBorder="1"/>
    <xf numFmtId="0" fontId="2" fillId="4" borderId="3" xfId="0" applyFont="1" applyFill="1" applyBorder="1"/>
    <xf numFmtId="0" fontId="2" fillId="4" borderId="3" xfId="0" applyFont="1" applyFill="1" applyBorder="1"/>
    <xf numFmtId="0" fontId="2" fillId="4" borderId="13" xfId="0" applyFont="1" applyFill="1" applyBorder="1"/>
    <xf numFmtId="0" fontId="0" fillId="2" borderId="34" xfId="0" applyFill="1" applyBorder="1" applyAlignment="1"/>
    <xf numFmtId="0" fontId="0" fillId="2" borderId="36" xfId="0" applyFill="1" applyBorder="1" applyAlignment="1"/>
    <xf numFmtId="0" fontId="0" fillId="3" borderId="35" xfId="0" applyFill="1" applyBorder="1" applyAlignment="1"/>
    <xf numFmtId="0" fontId="0" fillId="3" borderId="36" xfId="0" applyFill="1" applyBorder="1" applyAlignment="1"/>
    <xf numFmtId="0" fontId="0" fillId="2" borderId="39" xfId="0" applyFill="1" applyBorder="1" applyAlignment="1"/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4" fontId="0" fillId="2" borderId="0" xfId="1" applyNumberFormat="1" applyFont="1" applyFill="1" applyProtection="1">
      <protection locked="0"/>
    </xf>
    <xf numFmtId="43" fontId="0" fillId="2" borderId="0" xfId="1" applyFont="1" applyFill="1" applyProtection="1">
      <protection locked="0"/>
    </xf>
    <xf numFmtId="0" fontId="0" fillId="2" borderId="33" xfId="0" applyFill="1" applyBorder="1" applyAlignment="1" applyProtection="1">
      <protection locked="0"/>
    </xf>
    <xf numFmtId="0" fontId="0" fillId="2" borderId="35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43" fontId="0" fillId="2" borderId="14" xfId="1" applyFont="1" applyFill="1" applyBorder="1" applyProtection="1">
      <protection locked="0"/>
    </xf>
    <xf numFmtId="164" fontId="0" fillId="2" borderId="11" xfId="1" applyNumberFormat="1" applyFont="1" applyFill="1" applyBorder="1" applyProtection="1">
      <protection locked="0"/>
    </xf>
    <xf numFmtId="43" fontId="0" fillId="2" borderId="11" xfId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0" fontId="0" fillId="2" borderId="54" xfId="0" applyFill="1" applyBorder="1" applyAlignment="1" applyProtection="1">
      <protection locked="0"/>
    </xf>
    <xf numFmtId="0" fontId="0" fillId="2" borderId="6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64" fontId="0" fillId="2" borderId="6" xfId="1" applyNumberFormat="1" applyFont="1" applyFill="1" applyBorder="1" applyProtection="1">
      <protection locked="0"/>
    </xf>
    <xf numFmtId="0" fontId="0" fillId="2" borderId="59" xfId="0" applyFill="1" applyBorder="1" applyAlignment="1" applyProtection="1">
      <protection locked="0"/>
    </xf>
    <xf numFmtId="1" fontId="0" fillId="2" borderId="1" xfId="1" applyNumberFormat="1" applyFont="1" applyFill="1" applyBorder="1" applyAlignment="1" applyProtection="1">
      <alignment horizontal="right"/>
      <protection locked="0"/>
    </xf>
    <xf numFmtId="164" fontId="0" fillId="2" borderId="1" xfId="1" applyNumberFormat="1" applyFont="1" applyFill="1" applyBorder="1" applyAlignment="1" applyProtection="1">
      <alignment horizontal="left" inden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164" fontId="2" fillId="2" borderId="27" xfId="1" applyNumberFormat="1" applyFont="1" applyFill="1" applyBorder="1" applyAlignment="1" applyProtection="1">
      <alignment horizontal="left" indent="1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B714-E5B0-4CA5-82CC-6FDF04985567}">
  <dimension ref="B1:L46"/>
  <sheetViews>
    <sheetView tabSelected="1" workbookViewId="0">
      <selection activeCell="F35" sqref="F35"/>
    </sheetView>
  </sheetViews>
  <sheetFormatPr baseColWidth="10" defaultRowHeight="14.4" x14ac:dyDescent="0.3"/>
  <cols>
    <col min="4" max="4" width="16.77734375" customWidth="1"/>
    <col min="9" max="9" width="9.77734375" customWidth="1"/>
    <col min="10" max="10" width="18.33203125" customWidth="1"/>
  </cols>
  <sheetData>
    <row r="1" spans="2:12" ht="18" x14ac:dyDescent="0.35">
      <c r="B1" s="12" t="s">
        <v>37</v>
      </c>
      <c r="C1" s="12"/>
      <c r="D1" s="12"/>
      <c r="E1" s="12"/>
      <c r="F1" s="13"/>
      <c r="G1" s="14"/>
      <c r="H1" s="14"/>
      <c r="I1" s="15"/>
      <c r="J1" s="14"/>
      <c r="K1" s="15"/>
      <c r="L1" s="12"/>
    </row>
    <row r="2" spans="2:12" ht="18" x14ac:dyDescent="0.35">
      <c r="B2" s="12"/>
      <c r="C2" s="12"/>
      <c r="D2" s="12"/>
      <c r="E2" s="12"/>
      <c r="F2" s="13"/>
      <c r="G2" s="14"/>
      <c r="H2" s="14"/>
      <c r="I2" s="15"/>
      <c r="J2" s="14"/>
      <c r="K2" s="15"/>
      <c r="L2" s="12"/>
    </row>
    <row r="3" spans="2:12" ht="21" x14ac:dyDescent="0.4">
      <c r="B3" s="91" t="s">
        <v>42</v>
      </c>
      <c r="F3" s="3"/>
      <c r="G3" s="2"/>
      <c r="H3" s="2"/>
      <c r="I3" s="1"/>
      <c r="J3" s="2"/>
      <c r="K3" s="1"/>
    </row>
    <row r="4" spans="2:12" ht="21" x14ac:dyDescent="0.4">
      <c r="B4" s="197" t="s">
        <v>45</v>
      </c>
      <c r="C4" s="198"/>
      <c r="D4" s="198"/>
      <c r="E4" s="198"/>
      <c r="F4" s="199"/>
      <c r="G4" s="200"/>
      <c r="H4" s="200"/>
      <c r="I4" s="1"/>
      <c r="J4" s="2"/>
      <c r="K4" s="1"/>
    </row>
    <row r="5" spans="2:12" ht="21.6" thickBot="1" x14ac:dyDescent="0.45">
      <c r="B5" s="90"/>
      <c r="F5" s="3"/>
      <c r="G5" s="2"/>
      <c r="H5" s="2"/>
      <c r="I5" s="1"/>
      <c r="J5" s="2"/>
      <c r="K5" s="1"/>
    </row>
    <row r="6" spans="2:12" x14ac:dyDescent="0.3">
      <c r="B6" s="74" t="s">
        <v>6</v>
      </c>
      <c r="C6" s="188"/>
      <c r="D6" s="201"/>
      <c r="E6" s="192"/>
      <c r="F6" s="3"/>
      <c r="G6" s="82" t="s">
        <v>38</v>
      </c>
      <c r="H6" s="35"/>
      <c r="I6" s="36"/>
      <c r="J6" s="35"/>
      <c r="K6" s="37"/>
    </row>
    <row r="7" spans="2:12" x14ac:dyDescent="0.3">
      <c r="B7" s="78" t="s">
        <v>7</v>
      </c>
      <c r="C7" s="189"/>
      <c r="D7" s="202"/>
      <c r="E7" s="193"/>
      <c r="F7" s="3"/>
      <c r="G7" s="83" t="s">
        <v>41</v>
      </c>
      <c r="H7" s="31"/>
      <c r="I7" s="32"/>
      <c r="J7" s="31"/>
      <c r="K7" s="38"/>
    </row>
    <row r="8" spans="2:12" x14ac:dyDescent="0.3">
      <c r="B8" s="78" t="s">
        <v>4</v>
      </c>
      <c r="C8" s="189"/>
      <c r="D8" s="202"/>
      <c r="E8" s="193"/>
      <c r="F8" s="3"/>
      <c r="G8" s="83" t="s">
        <v>39</v>
      </c>
      <c r="H8" s="31"/>
      <c r="I8" s="32"/>
      <c r="J8" s="31"/>
      <c r="K8" s="38"/>
    </row>
    <row r="9" spans="2:12" x14ac:dyDescent="0.3">
      <c r="B9" s="78" t="s">
        <v>5</v>
      </c>
      <c r="C9" s="189"/>
      <c r="D9" s="202"/>
      <c r="E9" s="193"/>
      <c r="F9" s="3"/>
      <c r="G9" s="84" t="s">
        <v>40</v>
      </c>
      <c r="H9" s="85"/>
      <c r="I9" s="85"/>
      <c r="J9" s="85"/>
      <c r="K9" s="86"/>
    </row>
    <row r="10" spans="2:12" x14ac:dyDescent="0.3">
      <c r="B10" s="78" t="s">
        <v>14</v>
      </c>
      <c r="C10" s="189"/>
      <c r="D10" s="202"/>
      <c r="E10" s="193"/>
      <c r="F10" s="3"/>
      <c r="G10" s="84"/>
      <c r="H10" s="85"/>
      <c r="I10" s="85"/>
      <c r="J10" s="85"/>
      <c r="K10" s="86"/>
    </row>
    <row r="11" spans="2:12" ht="15" thickBot="1" x14ac:dyDescent="0.35">
      <c r="B11" s="80" t="s">
        <v>34</v>
      </c>
      <c r="C11" s="190"/>
      <c r="D11" s="202"/>
      <c r="E11" s="193"/>
      <c r="F11" s="3"/>
      <c r="G11" s="87"/>
      <c r="H11" s="88"/>
      <c r="I11" s="88"/>
      <c r="J11" s="88"/>
      <c r="K11" s="89"/>
    </row>
    <row r="12" spans="2:12" x14ac:dyDescent="0.3">
      <c r="B12" s="80" t="s">
        <v>35</v>
      </c>
      <c r="C12" s="190"/>
      <c r="D12" s="194"/>
      <c r="E12" s="195"/>
      <c r="F12" s="3"/>
      <c r="G12" s="2"/>
      <c r="H12" s="2"/>
      <c r="I12" s="1"/>
      <c r="J12" s="2"/>
      <c r="K12" s="1"/>
    </row>
    <row r="13" spans="2:12" ht="15" thickBot="1" x14ac:dyDescent="0.35">
      <c r="B13" s="64" t="s">
        <v>23</v>
      </c>
      <c r="C13" s="191"/>
      <c r="D13" s="203"/>
      <c r="E13" s="196"/>
      <c r="F13" s="3"/>
      <c r="G13" s="2"/>
      <c r="H13" s="2"/>
      <c r="I13" s="1"/>
      <c r="J13" s="2"/>
      <c r="K13" s="1"/>
    </row>
    <row r="14" spans="2:12" ht="15" thickBot="1" x14ac:dyDescent="0.35">
      <c r="F14" s="3"/>
      <c r="G14" s="2"/>
      <c r="H14" s="2"/>
      <c r="I14" s="1"/>
      <c r="J14" s="2"/>
      <c r="K14" s="1"/>
    </row>
    <row r="15" spans="2:12" ht="56.4" customHeight="1" thickBot="1" x14ac:dyDescent="0.35">
      <c r="B15" s="94" t="s">
        <v>19</v>
      </c>
      <c r="C15" s="95"/>
      <c r="D15" s="95"/>
      <c r="E15" s="95"/>
      <c r="F15" s="108" t="s">
        <v>57</v>
      </c>
      <c r="G15" s="96" t="s">
        <v>55</v>
      </c>
      <c r="H15" s="68"/>
      <c r="I15" s="174"/>
      <c r="J15" s="175" t="s">
        <v>56</v>
      </c>
      <c r="K15" s="97" t="s">
        <v>20</v>
      </c>
    </row>
    <row r="16" spans="2:12" ht="15" thickBot="1" x14ac:dyDescent="0.35">
      <c r="B16" s="62" t="s">
        <v>8</v>
      </c>
      <c r="C16" s="210" t="s">
        <v>54</v>
      </c>
      <c r="D16" s="186"/>
      <c r="E16" s="92"/>
      <c r="F16" s="204"/>
      <c r="G16" s="205"/>
      <c r="H16" s="52">
        <f>F16*G16</f>
        <v>0</v>
      </c>
      <c r="I16" s="171"/>
      <c r="J16" s="51">
        <v>1</v>
      </c>
      <c r="K16" s="120">
        <f>H16/J16</f>
        <v>0</v>
      </c>
    </row>
    <row r="17" spans="2:11" ht="15" thickBot="1" x14ac:dyDescent="0.35">
      <c r="B17" s="62"/>
      <c r="C17" s="211" t="s">
        <v>58</v>
      </c>
      <c r="D17" s="187"/>
      <c r="E17" s="92"/>
      <c r="F17" s="206"/>
      <c r="G17" s="207"/>
      <c r="H17" s="52">
        <f>F17*G17</f>
        <v>0</v>
      </c>
      <c r="I17" s="171"/>
      <c r="J17" s="208">
        <v>1</v>
      </c>
      <c r="K17" s="121">
        <f t="shared" ref="K17:K18" si="0">H17/J17</f>
        <v>0</v>
      </c>
    </row>
    <row r="18" spans="2:11" ht="15" thickBot="1" x14ac:dyDescent="0.35">
      <c r="B18" s="69"/>
      <c r="C18" s="212" t="s">
        <v>59</v>
      </c>
      <c r="D18" s="185"/>
      <c r="E18" s="92"/>
      <c r="F18" s="208"/>
      <c r="G18" s="209"/>
      <c r="H18" s="52">
        <f>F18*G18</f>
        <v>0</v>
      </c>
      <c r="I18" s="171"/>
      <c r="J18" s="51">
        <f>D12+F38</f>
        <v>0</v>
      </c>
      <c r="K18" s="121" t="e">
        <f t="shared" si="0"/>
        <v>#DIV/0!</v>
      </c>
    </row>
    <row r="19" spans="2:11" ht="15" thickBot="1" x14ac:dyDescent="0.35">
      <c r="B19" s="122"/>
      <c r="C19" s="65" t="s">
        <v>43</v>
      </c>
      <c r="D19" s="65"/>
      <c r="E19" s="123"/>
      <c r="F19" s="66"/>
      <c r="G19" s="67"/>
      <c r="H19" s="169"/>
      <c r="I19" s="124"/>
      <c r="J19" s="125"/>
      <c r="K19" s="72" t="e">
        <f>SUM(K16:K18)</f>
        <v>#DIV/0!</v>
      </c>
    </row>
    <row r="20" spans="2:11" ht="15" thickBot="1" x14ac:dyDescent="0.35">
      <c r="B20" s="112"/>
      <c r="C20" s="113"/>
      <c r="D20" s="114"/>
      <c r="E20" s="115"/>
      <c r="F20" s="116"/>
      <c r="G20" s="117"/>
      <c r="H20" s="117"/>
      <c r="I20" s="118"/>
      <c r="J20" s="116"/>
      <c r="K20" s="119"/>
    </row>
    <row r="21" spans="2:11" ht="28.8" x14ac:dyDescent="0.3">
      <c r="B21" s="128"/>
      <c r="C21" s="131"/>
      <c r="D21" s="131"/>
      <c r="E21" s="167"/>
      <c r="F21" s="164" t="s">
        <v>47</v>
      </c>
      <c r="G21" s="165" t="s">
        <v>50</v>
      </c>
      <c r="H21" s="133" t="s">
        <v>53</v>
      </c>
      <c r="I21" s="166"/>
      <c r="J21" s="132" t="s">
        <v>51</v>
      </c>
      <c r="K21" s="170" t="s">
        <v>52</v>
      </c>
    </row>
    <row r="22" spans="2:11" x14ac:dyDescent="0.3">
      <c r="B22" s="62" t="s">
        <v>10</v>
      </c>
      <c r="C22" s="214"/>
      <c r="D22" s="185"/>
      <c r="E22" s="177"/>
      <c r="F22" s="213"/>
      <c r="G22" s="213"/>
      <c r="H22" s="172">
        <f t="shared" ref="H22:H26" si="1">F22*G22</f>
        <v>0</v>
      </c>
      <c r="I22" s="173"/>
      <c r="J22" s="168">
        <f>D12+F38</f>
        <v>0</v>
      </c>
      <c r="K22" s="53" t="e">
        <f>H22/J22</f>
        <v>#DIV/0!</v>
      </c>
    </row>
    <row r="23" spans="2:11" x14ac:dyDescent="0.3">
      <c r="B23" s="109"/>
      <c r="C23" s="214"/>
      <c r="D23" s="185"/>
      <c r="E23" s="178"/>
      <c r="F23" s="208"/>
      <c r="G23" s="208"/>
      <c r="H23" s="172">
        <f t="shared" si="1"/>
        <v>0</v>
      </c>
      <c r="I23" s="173"/>
      <c r="J23" s="168">
        <f>D12+F38</f>
        <v>0</v>
      </c>
      <c r="K23" s="53" t="e">
        <f t="shared" ref="K23:K26" si="2">H23/J23</f>
        <v>#DIV/0!</v>
      </c>
    </row>
    <row r="24" spans="2:11" x14ac:dyDescent="0.3">
      <c r="B24" s="110"/>
      <c r="C24" s="214"/>
      <c r="D24" s="185"/>
      <c r="E24" s="178"/>
      <c r="F24" s="208"/>
      <c r="G24" s="208"/>
      <c r="H24" s="172">
        <f>F24*G24</f>
        <v>0</v>
      </c>
      <c r="I24" s="173"/>
      <c r="J24" s="168">
        <f>D12+F38</f>
        <v>0</v>
      </c>
      <c r="K24" s="53" t="e">
        <f t="shared" si="2"/>
        <v>#DIV/0!</v>
      </c>
    </row>
    <row r="25" spans="2:11" x14ac:dyDescent="0.3">
      <c r="B25" s="110"/>
      <c r="C25" s="214"/>
      <c r="D25" s="185"/>
      <c r="E25" s="178"/>
      <c r="F25" s="208"/>
      <c r="G25" s="208"/>
      <c r="H25" s="172">
        <f t="shared" si="1"/>
        <v>0</v>
      </c>
      <c r="I25" s="173"/>
      <c r="J25" s="168">
        <f>D12+F38</f>
        <v>0</v>
      </c>
      <c r="K25" s="53" t="e">
        <f t="shared" si="2"/>
        <v>#DIV/0!</v>
      </c>
    </row>
    <row r="26" spans="2:11" x14ac:dyDescent="0.3">
      <c r="B26" s="110"/>
      <c r="C26" s="214"/>
      <c r="D26" s="185"/>
      <c r="E26" s="176"/>
      <c r="F26" s="208"/>
      <c r="G26" s="208"/>
      <c r="H26" s="172">
        <f t="shared" si="1"/>
        <v>0</v>
      </c>
      <c r="I26" s="173"/>
      <c r="J26" s="168">
        <f>D12+F38</f>
        <v>0</v>
      </c>
      <c r="K26" s="53" t="e">
        <f t="shared" si="2"/>
        <v>#DIV/0!</v>
      </c>
    </row>
    <row r="27" spans="2:11" ht="15" thickBot="1" x14ac:dyDescent="0.35">
      <c r="B27" s="111"/>
      <c r="C27" s="64" t="s">
        <v>36</v>
      </c>
      <c r="D27" s="65"/>
      <c r="E27" s="65"/>
      <c r="F27" s="66"/>
      <c r="G27" s="67"/>
      <c r="H27" s="169">
        <f>F27*G27</f>
        <v>0</v>
      </c>
      <c r="I27" s="58"/>
      <c r="J27" s="125"/>
      <c r="K27" s="81" t="e">
        <f>SUM(K22:K26)</f>
        <v>#DIV/0!</v>
      </c>
    </row>
    <row r="28" spans="2:11" ht="15" thickBot="1" x14ac:dyDescent="0.35">
      <c r="F28" s="3"/>
      <c r="G28" s="2"/>
      <c r="H28" s="2"/>
      <c r="I28" s="1"/>
      <c r="J28" s="2"/>
      <c r="K28" s="1"/>
    </row>
    <row r="29" spans="2:11" x14ac:dyDescent="0.3">
      <c r="B29" s="44" t="s">
        <v>24</v>
      </c>
      <c r="C29" s="45"/>
      <c r="D29" s="45"/>
      <c r="E29" s="45"/>
      <c r="F29" s="46"/>
      <c r="G29" s="47"/>
      <c r="H29" s="47"/>
      <c r="I29" s="48"/>
      <c r="J29" s="47"/>
      <c r="K29" s="49"/>
    </row>
    <row r="30" spans="2:11" x14ac:dyDescent="0.3">
      <c r="B30" s="56" t="s">
        <v>8</v>
      </c>
      <c r="C30" s="179"/>
      <c r="D30" s="145"/>
      <c r="E30" s="145"/>
      <c r="F30" s="145"/>
      <c r="G30" s="145"/>
      <c r="H30" s="145"/>
      <c r="I30" s="145"/>
      <c r="J30" s="146"/>
      <c r="K30" s="54" t="e">
        <f>K19</f>
        <v>#DIV/0!</v>
      </c>
    </row>
    <row r="31" spans="2:11" ht="15" thickBot="1" x14ac:dyDescent="0.35">
      <c r="B31" s="57" t="s">
        <v>10</v>
      </c>
      <c r="C31" s="180"/>
      <c r="D31" s="181"/>
      <c r="E31" s="181"/>
      <c r="F31" s="181"/>
      <c r="G31" s="181"/>
      <c r="H31" s="181"/>
      <c r="I31" s="181"/>
      <c r="J31" s="182"/>
      <c r="K31" s="55" t="e">
        <f>K27</f>
        <v>#DIV/0!</v>
      </c>
    </row>
    <row r="32" spans="2:11" x14ac:dyDescent="0.3">
      <c r="B32" s="128" t="s">
        <v>25</v>
      </c>
      <c r="C32" s="131" t="s">
        <v>27</v>
      </c>
      <c r="D32" s="131"/>
      <c r="E32" s="131" t="s">
        <v>28</v>
      </c>
      <c r="F32" s="132" t="s">
        <v>29</v>
      </c>
      <c r="G32" s="133" t="s">
        <v>30</v>
      </c>
      <c r="H32" s="133" t="s">
        <v>31</v>
      </c>
      <c r="I32" s="137" t="s">
        <v>9</v>
      </c>
      <c r="J32" s="133" t="s">
        <v>44</v>
      </c>
      <c r="K32" s="106"/>
    </row>
    <row r="33" spans="2:12" x14ac:dyDescent="0.3">
      <c r="B33" s="134"/>
      <c r="C33" s="212"/>
      <c r="D33" s="185"/>
      <c r="E33" s="217"/>
      <c r="F33" s="135">
        <v>3.5</v>
      </c>
      <c r="G33" s="52">
        <f>E33*F33</f>
        <v>0</v>
      </c>
      <c r="H33" s="215">
        <v>4</v>
      </c>
      <c r="I33" s="216"/>
      <c r="J33" s="208"/>
      <c r="K33" s="53">
        <f>(G33/H33)+(I33/H33)+(J33/H33)</f>
        <v>0</v>
      </c>
    </row>
    <row r="34" spans="2:12" x14ac:dyDescent="0.3">
      <c r="B34" s="50"/>
      <c r="C34" s="212"/>
      <c r="D34" s="185"/>
      <c r="E34" s="217"/>
      <c r="F34" s="135">
        <v>3.5</v>
      </c>
      <c r="G34" s="52"/>
      <c r="H34" s="215">
        <v>4</v>
      </c>
      <c r="I34" s="216"/>
      <c r="J34" s="209"/>
      <c r="K34" s="53">
        <f t="shared" ref="K34:K35" si="3">(G34/H34)+(I34/H34)+(J34/H34)</f>
        <v>0</v>
      </c>
    </row>
    <row r="35" spans="2:12" x14ac:dyDescent="0.3">
      <c r="B35" s="136"/>
      <c r="C35" s="212"/>
      <c r="D35" s="185"/>
      <c r="E35" s="217"/>
      <c r="F35" s="135">
        <v>3.5</v>
      </c>
      <c r="G35" s="52"/>
      <c r="H35" s="215">
        <v>4</v>
      </c>
      <c r="I35" s="216"/>
      <c r="J35" s="209"/>
      <c r="K35" s="53">
        <f t="shared" si="3"/>
        <v>0</v>
      </c>
    </row>
    <row r="36" spans="2:12" ht="15" thickBot="1" x14ac:dyDescent="0.35">
      <c r="B36" s="39" t="s">
        <v>32</v>
      </c>
      <c r="C36" s="40"/>
      <c r="D36" s="40"/>
      <c r="E36" s="40"/>
      <c r="F36" s="41"/>
      <c r="G36" s="42"/>
      <c r="H36" s="42"/>
      <c r="I36" s="43"/>
      <c r="J36" s="42"/>
      <c r="K36" s="81" t="e">
        <f>SUM(K30:K34)</f>
        <v>#DIV/0!</v>
      </c>
    </row>
    <row r="37" spans="2:12" ht="15" thickBot="1" x14ac:dyDescent="0.35">
      <c r="F37" s="3"/>
      <c r="G37" s="2"/>
      <c r="H37" s="2"/>
      <c r="I37" s="1"/>
      <c r="J37" s="2"/>
      <c r="K37" s="1"/>
    </row>
    <row r="38" spans="2:12" ht="15.6" thickTop="1" thickBot="1" x14ac:dyDescent="0.35">
      <c r="B38" s="147" t="s">
        <v>12</v>
      </c>
      <c r="C38" s="147"/>
      <c r="D38" s="147"/>
      <c r="E38" s="163" t="s">
        <v>11</v>
      </c>
      <c r="F38" s="141">
        <f>D13</f>
        <v>0</v>
      </c>
      <c r="G38" s="141" t="e">
        <f>K36</f>
        <v>#DIV/0!</v>
      </c>
      <c r="H38" s="141" t="e">
        <f>F38*G38</f>
        <v>#DIV/0!</v>
      </c>
      <c r="I38" s="154" t="e">
        <f>SUM(H38:H41)</f>
        <v>#DIV/0!</v>
      </c>
      <c r="J38" s="156"/>
      <c r="K38" s="157"/>
    </row>
    <row r="39" spans="2:12" ht="15.6" thickTop="1" thickBot="1" x14ac:dyDescent="0.35">
      <c r="B39" s="147" t="s">
        <v>13</v>
      </c>
      <c r="C39" s="147"/>
      <c r="D39" s="147"/>
      <c r="E39" s="218"/>
      <c r="F39" s="208"/>
      <c r="G39" s="208"/>
      <c r="H39" s="141">
        <f t="shared" ref="H39:H41" si="4">F39*G39</f>
        <v>0</v>
      </c>
      <c r="I39" s="59"/>
      <c r="J39" s="63"/>
      <c r="K39" s="158"/>
    </row>
    <row r="40" spans="2:12" ht="15.6" thickTop="1" thickBot="1" x14ac:dyDescent="0.35">
      <c r="B40" s="147"/>
      <c r="C40" s="147"/>
      <c r="D40" s="147"/>
      <c r="E40" s="219"/>
      <c r="F40" s="213"/>
      <c r="G40" s="213"/>
      <c r="H40" s="141">
        <f t="shared" si="4"/>
        <v>0</v>
      </c>
      <c r="I40" s="59"/>
      <c r="J40" s="63"/>
      <c r="K40" s="158"/>
    </row>
    <row r="41" spans="2:12" ht="15" thickTop="1" x14ac:dyDescent="0.3">
      <c r="B41" s="147"/>
      <c r="C41" s="147"/>
      <c r="D41" s="147"/>
      <c r="E41" s="217"/>
      <c r="F41" s="208"/>
      <c r="G41" s="209"/>
      <c r="H41" s="141">
        <f t="shared" si="4"/>
        <v>0</v>
      </c>
      <c r="I41" s="155"/>
      <c r="J41" s="93">
        <f>D12</f>
        <v>0</v>
      </c>
      <c r="K41" s="159" t="e">
        <f>I38/J41</f>
        <v>#DIV/0!</v>
      </c>
    </row>
    <row r="42" spans="2:12" x14ac:dyDescent="0.3">
      <c r="B42" s="143"/>
      <c r="C42" s="144"/>
      <c r="D42" s="144"/>
      <c r="E42" s="148"/>
      <c r="F42" s="149"/>
      <c r="G42" s="149"/>
      <c r="H42" s="149"/>
      <c r="I42" s="107"/>
      <c r="J42" s="149"/>
      <c r="K42" s="160"/>
    </row>
    <row r="43" spans="2:12" ht="15" thickBot="1" x14ac:dyDescent="0.35">
      <c r="B43" s="143" t="s">
        <v>15</v>
      </c>
      <c r="C43" s="150"/>
      <c r="D43" s="150"/>
      <c r="E43" s="150"/>
      <c r="F43" s="151"/>
      <c r="G43" s="152"/>
      <c r="H43" s="152"/>
      <c r="I43" s="153"/>
      <c r="J43" s="152"/>
      <c r="K43" s="161" t="e">
        <f>K19+K27+K41</f>
        <v>#DIV/0!</v>
      </c>
      <c r="L43" s="4"/>
    </row>
    <row r="44" spans="2:12" x14ac:dyDescent="0.3">
      <c r="B44" s="18" t="s">
        <v>16</v>
      </c>
      <c r="C44" s="19" t="s">
        <v>17</v>
      </c>
      <c r="D44" s="20"/>
      <c r="E44" s="20"/>
      <c r="F44" s="21"/>
      <c r="G44" s="22"/>
      <c r="H44" s="22"/>
      <c r="I44" s="23"/>
      <c r="J44" s="22"/>
      <c r="K44" s="220"/>
      <c r="L44" t="s">
        <v>33</v>
      </c>
    </row>
    <row r="45" spans="2:12" ht="15" thickBot="1" x14ac:dyDescent="0.35">
      <c r="B45" s="24" t="s">
        <v>16</v>
      </c>
      <c r="C45" s="25" t="s">
        <v>18</v>
      </c>
      <c r="D45" s="26"/>
      <c r="E45" s="26"/>
      <c r="F45" s="27"/>
      <c r="G45" s="28"/>
      <c r="H45" s="28"/>
      <c r="I45" s="29"/>
      <c r="J45" s="28"/>
      <c r="K45" s="30">
        <f>K44*1.5</f>
        <v>0</v>
      </c>
    </row>
    <row r="46" spans="2:12" ht="15" thickTop="1" x14ac:dyDescent="0.3"/>
  </sheetData>
  <sheetProtection sheet="1" objects="1" scenarios="1"/>
  <mergeCells count="17">
    <mergeCell ref="B38:D38"/>
    <mergeCell ref="I38:I41"/>
    <mergeCell ref="B39:D41"/>
    <mergeCell ref="H24:I24"/>
    <mergeCell ref="H25:I25"/>
    <mergeCell ref="H26:I26"/>
    <mergeCell ref="C30:J31"/>
    <mergeCell ref="I16:I18"/>
    <mergeCell ref="E22:E26"/>
    <mergeCell ref="H22:I22"/>
    <mergeCell ref="H23:I23"/>
    <mergeCell ref="B9:C9"/>
    <mergeCell ref="G9:K11"/>
    <mergeCell ref="B10:C10"/>
    <mergeCell ref="B6:C6"/>
    <mergeCell ref="B7:C7"/>
    <mergeCell ref="B8:C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5E90-8D0C-4F06-9E99-3A8BF7EB07AB}">
  <dimension ref="B1:L73"/>
  <sheetViews>
    <sheetView topLeftCell="A4" workbookViewId="0">
      <selection activeCell="C21" activeCellId="26" sqref="B4:H4 D6 D7 D8 D9 D10 D11 C15 F15:G17 C16 J16 C17 D21 F21:G25 C23 C24 C25 C32:D32 H32:J34 C33 C34 E32:E34 F37 E38:G40 K43 C23:D23 C21"/>
    </sheetView>
  </sheetViews>
  <sheetFormatPr baseColWidth="10" defaultRowHeight="14.4" x14ac:dyDescent="0.3"/>
  <cols>
    <col min="1" max="1" width="2.21875" customWidth="1"/>
    <col min="2" max="2" width="17.109375" customWidth="1"/>
    <col min="3" max="3" width="19.21875" customWidth="1"/>
    <col min="4" max="4" width="19" customWidth="1"/>
    <col min="5" max="5" width="15.33203125" bestFit="1" customWidth="1"/>
    <col min="6" max="6" width="9.6640625" style="3" customWidth="1"/>
    <col min="7" max="7" width="11.21875" style="2" customWidth="1"/>
    <col min="8" max="8" width="12.21875" style="2" customWidth="1"/>
    <col min="9" max="9" width="10.88671875" style="1"/>
    <col min="10" max="10" width="15.6640625" style="2" customWidth="1"/>
    <col min="11" max="11" width="10.77734375" style="1" customWidth="1"/>
  </cols>
  <sheetData>
    <row r="1" spans="2:11" s="12" customFormat="1" ht="18" x14ac:dyDescent="0.35">
      <c r="B1" s="12" t="s">
        <v>37</v>
      </c>
      <c r="F1" s="13"/>
      <c r="G1" s="14"/>
      <c r="H1" s="14"/>
      <c r="I1" s="15"/>
      <c r="J1" s="14"/>
      <c r="K1" s="15"/>
    </row>
    <row r="2" spans="2:11" s="12" customFormat="1" ht="18" x14ac:dyDescent="0.35">
      <c r="F2" s="13"/>
      <c r="G2" s="14"/>
      <c r="H2" s="14"/>
      <c r="I2" s="15"/>
      <c r="J2" s="14"/>
      <c r="K2" s="15"/>
    </row>
    <row r="3" spans="2:11" ht="21" x14ac:dyDescent="0.4">
      <c r="B3" s="91" t="s">
        <v>42</v>
      </c>
    </row>
    <row r="4" spans="2:11" ht="21" x14ac:dyDescent="0.4">
      <c r="B4" s="138" t="s">
        <v>45</v>
      </c>
      <c r="C4" s="5"/>
      <c r="D4" s="5"/>
      <c r="E4" s="5"/>
      <c r="F4" s="129"/>
      <c r="G4" s="130"/>
      <c r="H4" s="130"/>
    </row>
    <row r="5" spans="2:11" ht="21.6" thickBot="1" x14ac:dyDescent="0.45">
      <c r="B5" s="90"/>
    </row>
    <row r="6" spans="2:11" x14ac:dyDescent="0.3">
      <c r="B6" s="74" t="s">
        <v>6</v>
      </c>
      <c r="C6" s="75"/>
      <c r="D6" s="76" t="s">
        <v>60</v>
      </c>
      <c r="E6" s="77"/>
      <c r="G6" s="82" t="s">
        <v>38</v>
      </c>
      <c r="H6" s="35"/>
      <c r="I6" s="36"/>
      <c r="J6" s="35"/>
      <c r="K6" s="37"/>
    </row>
    <row r="7" spans="2:11" x14ac:dyDescent="0.3">
      <c r="B7" s="78" t="s">
        <v>7</v>
      </c>
      <c r="C7" s="34"/>
      <c r="D7" s="73" t="s">
        <v>61</v>
      </c>
      <c r="E7" s="79"/>
      <c r="G7" s="83" t="s">
        <v>41</v>
      </c>
      <c r="H7" s="31"/>
      <c r="I7" s="32"/>
      <c r="J7" s="31"/>
      <c r="K7" s="38"/>
    </row>
    <row r="8" spans="2:11" x14ac:dyDescent="0.3">
      <c r="B8" s="78" t="s">
        <v>4</v>
      </c>
      <c r="C8" s="34"/>
      <c r="D8" s="73"/>
      <c r="E8" s="79"/>
      <c r="G8" s="83" t="s">
        <v>39</v>
      </c>
      <c r="H8" s="31"/>
      <c r="I8" s="32"/>
      <c r="J8" s="31"/>
      <c r="K8" s="38"/>
    </row>
    <row r="9" spans="2:11" ht="14.4" customHeight="1" x14ac:dyDescent="0.3">
      <c r="B9" s="78" t="s">
        <v>5</v>
      </c>
      <c r="C9" s="34"/>
      <c r="D9" s="73" t="s">
        <v>62</v>
      </c>
      <c r="E9" s="79"/>
      <c r="G9" s="84" t="s">
        <v>40</v>
      </c>
      <c r="H9" s="85"/>
      <c r="I9" s="85"/>
      <c r="J9" s="85"/>
      <c r="K9" s="86"/>
    </row>
    <row r="10" spans="2:11" x14ac:dyDescent="0.3">
      <c r="B10" s="78" t="s">
        <v>14</v>
      </c>
      <c r="C10" s="34"/>
      <c r="D10" s="98">
        <v>10</v>
      </c>
      <c r="E10" s="99"/>
      <c r="G10" s="84"/>
      <c r="H10" s="85"/>
      <c r="I10" s="85"/>
      <c r="J10" s="85"/>
      <c r="K10" s="86"/>
    </row>
    <row r="11" spans="2:11" ht="15" thickBot="1" x14ac:dyDescent="0.35">
      <c r="B11" s="80" t="s">
        <v>34</v>
      </c>
      <c r="C11" s="33"/>
      <c r="D11" s="98">
        <v>4</v>
      </c>
      <c r="E11" s="99"/>
      <c r="G11" s="87"/>
      <c r="H11" s="88"/>
      <c r="I11" s="88"/>
      <c r="J11" s="88"/>
      <c r="K11" s="89"/>
    </row>
    <row r="12" spans="2:11" ht="15" thickBot="1" x14ac:dyDescent="0.35">
      <c r="B12" s="64" t="s">
        <v>35</v>
      </c>
      <c r="C12" s="65"/>
      <c r="D12" s="139">
        <f>D10*80%</f>
        <v>8</v>
      </c>
      <c r="E12" s="140"/>
    </row>
    <row r="13" spans="2:11" ht="15" thickBot="1" x14ac:dyDescent="0.35"/>
    <row r="14" spans="2:11" ht="58.2" thickBot="1" x14ac:dyDescent="0.35">
      <c r="B14" s="94" t="s">
        <v>19</v>
      </c>
      <c r="C14" s="95"/>
      <c r="D14" s="95"/>
      <c r="E14" s="95"/>
      <c r="F14" s="108" t="s">
        <v>57</v>
      </c>
      <c r="G14" s="96" t="s">
        <v>55</v>
      </c>
      <c r="H14" s="68"/>
      <c r="I14" s="174"/>
      <c r="J14" s="175" t="s">
        <v>56</v>
      </c>
      <c r="K14" s="97" t="s">
        <v>20</v>
      </c>
    </row>
    <row r="15" spans="2:11" ht="15" thickBot="1" x14ac:dyDescent="0.35">
      <c r="B15" s="62" t="s">
        <v>8</v>
      </c>
      <c r="C15" s="126" t="s">
        <v>54</v>
      </c>
      <c r="D15" s="127"/>
      <c r="E15" s="92"/>
      <c r="F15" s="10">
        <v>2</v>
      </c>
      <c r="G15" s="100">
        <v>300</v>
      </c>
      <c r="H15" s="52">
        <f>F15*G15</f>
        <v>600</v>
      </c>
      <c r="I15" s="171"/>
      <c r="J15" s="51">
        <v>1</v>
      </c>
      <c r="K15" s="120">
        <f>H15/J15</f>
        <v>600</v>
      </c>
    </row>
    <row r="16" spans="2:11" ht="15" thickBot="1" x14ac:dyDescent="0.35">
      <c r="B16" s="62"/>
      <c r="C16" s="183" t="s">
        <v>58</v>
      </c>
      <c r="D16" s="184"/>
      <c r="E16" s="92"/>
      <c r="F16" s="101">
        <v>2</v>
      </c>
      <c r="G16" s="9">
        <v>800</v>
      </c>
      <c r="H16" s="52">
        <f>F16*G16</f>
        <v>1600</v>
      </c>
      <c r="I16" s="171"/>
      <c r="J16" s="6">
        <v>4</v>
      </c>
      <c r="K16" s="121">
        <f t="shared" ref="K16:K17" si="0">H16/J16</f>
        <v>400</v>
      </c>
    </row>
    <row r="17" spans="2:11" ht="15" thickBot="1" x14ac:dyDescent="0.35">
      <c r="B17" s="69"/>
      <c r="C17" s="102" t="s">
        <v>59</v>
      </c>
      <c r="D17" s="103"/>
      <c r="E17" s="92"/>
      <c r="F17" s="6">
        <v>1</v>
      </c>
      <c r="G17" s="7">
        <v>2000</v>
      </c>
      <c r="H17" s="52">
        <f>F17*G17</f>
        <v>2000</v>
      </c>
      <c r="I17" s="171"/>
      <c r="J17" s="51">
        <f>D12+F37</f>
        <v>9</v>
      </c>
      <c r="K17" s="121">
        <f t="shared" si="0"/>
        <v>222.22222222222223</v>
      </c>
    </row>
    <row r="18" spans="2:11" ht="15" thickBot="1" x14ac:dyDescent="0.35">
      <c r="B18" s="122"/>
      <c r="C18" s="65" t="s">
        <v>43</v>
      </c>
      <c r="D18" s="65"/>
      <c r="E18" s="123"/>
      <c r="F18" s="66"/>
      <c r="G18" s="67"/>
      <c r="H18" s="169"/>
      <c r="I18" s="124"/>
      <c r="J18" s="125"/>
      <c r="K18" s="72">
        <f>SUM(K15:K17)</f>
        <v>1222.2222222222222</v>
      </c>
    </row>
    <row r="19" spans="2:11" ht="16.2" customHeight="1" thickBot="1" x14ac:dyDescent="0.35">
      <c r="B19" s="112"/>
      <c r="C19" s="113"/>
      <c r="D19" s="114"/>
      <c r="E19" s="115"/>
      <c r="F19" s="116"/>
      <c r="G19" s="117"/>
      <c r="H19" s="117"/>
      <c r="I19" s="118"/>
      <c r="J19" s="116"/>
      <c r="K19" s="119"/>
    </row>
    <row r="20" spans="2:11" ht="31.2" customHeight="1" x14ac:dyDescent="0.3">
      <c r="B20" s="128"/>
      <c r="C20" s="131"/>
      <c r="D20" s="131"/>
      <c r="E20" s="167"/>
      <c r="F20" s="164" t="s">
        <v>47</v>
      </c>
      <c r="G20" s="165" t="s">
        <v>50</v>
      </c>
      <c r="H20" s="133" t="s">
        <v>53</v>
      </c>
      <c r="I20" s="166"/>
      <c r="J20" s="132" t="s">
        <v>51</v>
      </c>
      <c r="K20" s="170" t="s">
        <v>52</v>
      </c>
    </row>
    <row r="21" spans="2:11" x14ac:dyDescent="0.3">
      <c r="B21" s="62" t="s">
        <v>10</v>
      </c>
      <c r="C21" s="70" t="s">
        <v>46</v>
      </c>
      <c r="D21" s="71"/>
      <c r="E21" s="177"/>
      <c r="F21" s="8">
        <v>1</v>
      </c>
      <c r="G21" s="8">
        <v>400</v>
      </c>
      <c r="H21" s="172">
        <f t="shared" ref="H21:H25" si="1">F21*G21</f>
        <v>400</v>
      </c>
      <c r="I21" s="173"/>
      <c r="J21" s="168">
        <f>D12+F37</f>
        <v>9</v>
      </c>
      <c r="K21" s="53">
        <f>H21/J21</f>
        <v>44.444444444444443</v>
      </c>
    </row>
    <row r="22" spans="2:11" x14ac:dyDescent="0.3">
      <c r="B22" s="109"/>
      <c r="C22" s="104" t="s">
        <v>21</v>
      </c>
      <c r="D22" s="103"/>
      <c r="E22" s="178"/>
      <c r="F22" s="6">
        <v>3</v>
      </c>
      <c r="G22" s="6">
        <v>1000</v>
      </c>
      <c r="H22" s="172">
        <f t="shared" si="1"/>
        <v>3000</v>
      </c>
      <c r="I22" s="173"/>
      <c r="J22" s="168">
        <f>D12+F37</f>
        <v>9</v>
      </c>
      <c r="K22" s="53">
        <f t="shared" ref="K22:K25" si="2">H22/J22</f>
        <v>333.33333333333331</v>
      </c>
    </row>
    <row r="23" spans="2:11" x14ac:dyDescent="0.3">
      <c r="B23" s="110"/>
      <c r="C23" s="104" t="s">
        <v>22</v>
      </c>
      <c r="D23" s="103"/>
      <c r="E23" s="178"/>
      <c r="F23" s="6">
        <v>4</v>
      </c>
      <c r="G23" s="6">
        <v>300</v>
      </c>
      <c r="H23" s="172">
        <f>F23*G23</f>
        <v>1200</v>
      </c>
      <c r="I23" s="173"/>
      <c r="J23" s="168">
        <f>D12+F37</f>
        <v>9</v>
      </c>
      <c r="K23" s="53">
        <f t="shared" si="2"/>
        <v>133.33333333333334</v>
      </c>
    </row>
    <row r="24" spans="2:11" x14ac:dyDescent="0.3">
      <c r="B24" s="110"/>
      <c r="C24" s="104" t="s">
        <v>48</v>
      </c>
      <c r="D24" s="103"/>
      <c r="E24" s="178"/>
      <c r="F24" s="6">
        <v>4</v>
      </c>
      <c r="G24" s="6">
        <v>300</v>
      </c>
      <c r="H24" s="172">
        <f t="shared" si="1"/>
        <v>1200</v>
      </c>
      <c r="I24" s="173"/>
      <c r="J24" s="168">
        <f>D12+F37</f>
        <v>9</v>
      </c>
      <c r="K24" s="53">
        <f t="shared" si="2"/>
        <v>133.33333333333334</v>
      </c>
    </row>
    <row r="25" spans="2:11" x14ac:dyDescent="0.3">
      <c r="B25" s="110"/>
      <c r="C25" s="104" t="s">
        <v>49</v>
      </c>
      <c r="D25" s="103"/>
      <c r="E25" s="176"/>
      <c r="F25" s="6">
        <v>3</v>
      </c>
      <c r="G25" s="6">
        <v>400</v>
      </c>
      <c r="H25" s="172">
        <f t="shared" si="1"/>
        <v>1200</v>
      </c>
      <c r="I25" s="173"/>
      <c r="J25" s="168">
        <f>D12+F37</f>
        <v>9</v>
      </c>
      <c r="K25" s="53">
        <f t="shared" si="2"/>
        <v>133.33333333333334</v>
      </c>
    </row>
    <row r="26" spans="2:11" ht="15" thickBot="1" x14ac:dyDescent="0.35">
      <c r="B26" s="111"/>
      <c r="C26" s="64" t="s">
        <v>36</v>
      </c>
      <c r="D26" s="65"/>
      <c r="E26" s="65"/>
      <c r="F26" s="66"/>
      <c r="G26" s="67"/>
      <c r="H26" s="169">
        <f>F26*G26</f>
        <v>0</v>
      </c>
      <c r="I26" s="58"/>
      <c r="J26" s="125"/>
      <c r="K26" s="81">
        <f>SUM(K21:K25)</f>
        <v>777.77777777777783</v>
      </c>
    </row>
    <row r="27" spans="2:11" ht="15.6" customHeight="1" thickBot="1" x14ac:dyDescent="0.35"/>
    <row r="28" spans="2:11" ht="15.6" customHeight="1" x14ac:dyDescent="0.3">
      <c r="B28" s="44" t="s">
        <v>24</v>
      </c>
      <c r="C28" s="45"/>
      <c r="D28" s="45"/>
      <c r="E28" s="45"/>
      <c r="F28" s="46"/>
      <c r="G28" s="47"/>
      <c r="H28" s="47"/>
      <c r="I28" s="48"/>
      <c r="J28" s="47"/>
      <c r="K28" s="49"/>
    </row>
    <row r="29" spans="2:11" ht="15.6" customHeight="1" x14ac:dyDescent="0.3">
      <c r="B29" s="56" t="s">
        <v>8</v>
      </c>
      <c r="C29" s="179"/>
      <c r="D29" s="145"/>
      <c r="E29" s="145"/>
      <c r="F29" s="145"/>
      <c r="G29" s="145"/>
      <c r="H29" s="145"/>
      <c r="I29" s="145"/>
      <c r="J29" s="146"/>
      <c r="K29" s="54">
        <f>K18</f>
        <v>1222.2222222222222</v>
      </c>
    </row>
    <row r="30" spans="2:11" ht="15.6" customHeight="1" thickBot="1" x14ac:dyDescent="0.35">
      <c r="B30" s="57" t="s">
        <v>10</v>
      </c>
      <c r="C30" s="180"/>
      <c r="D30" s="181"/>
      <c r="E30" s="181"/>
      <c r="F30" s="181"/>
      <c r="G30" s="181"/>
      <c r="H30" s="181"/>
      <c r="I30" s="181"/>
      <c r="J30" s="182"/>
      <c r="K30" s="55">
        <f>K26</f>
        <v>777.77777777777783</v>
      </c>
    </row>
    <row r="31" spans="2:11" ht="15.6" customHeight="1" x14ac:dyDescent="0.3">
      <c r="B31" s="128" t="s">
        <v>25</v>
      </c>
      <c r="C31" s="131" t="s">
        <v>27</v>
      </c>
      <c r="D31" s="131"/>
      <c r="E31" s="131" t="s">
        <v>28</v>
      </c>
      <c r="F31" s="132" t="s">
        <v>29</v>
      </c>
      <c r="G31" s="133" t="s">
        <v>30</v>
      </c>
      <c r="H31" s="133" t="s">
        <v>31</v>
      </c>
      <c r="I31" s="137" t="s">
        <v>9</v>
      </c>
      <c r="J31" s="133" t="s">
        <v>44</v>
      </c>
      <c r="K31" s="106"/>
    </row>
    <row r="32" spans="2:11" ht="15.6" customHeight="1" x14ac:dyDescent="0.3">
      <c r="B32" s="134"/>
      <c r="C32" s="60" t="s">
        <v>26</v>
      </c>
      <c r="D32" s="60"/>
      <c r="E32" s="60">
        <v>340</v>
      </c>
      <c r="F32" s="135">
        <v>3.5</v>
      </c>
      <c r="G32" s="52">
        <f>E32*F32</f>
        <v>1190</v>
      </c>
      <c r="H32" s="105">
        <v>4</v>
      </c>
      <c r="I32" s="61">
        <v>40</v>
      </c>
      <c r="J32" s="6">
        <v>40</v>
      </c>
      <c r="K32" s="53">
        <f>(G32/H32)+(I32/H32)+(J32/H32)</f>
        <v>317.5</v>
      </c>
    </row>
    <row r="33" spans="2:12" ht="15.6" customHeight="1" x14ac:dyDescent="0.3">
      <c r="B33" s="50"/>
      <c r="C33" s="102"/>
      <c r="D33" s="103"/>
      <c r="E33" s="60"/>
      <c r="F33" s="135">
        <v>3.5</v>
      </c>
      <c r="G33" s="52"/>
      <c r="H33" s="7">
        <v>4</v>
      </c>
      <c r="I33" s="61"/>
      <c r="J33" s="7"/>
      <c r="K33" s="53">
        <f t="shared" ref="K33:K34" si="3">(G33/H33)+(I33/H33)+(J33/H33)</f>
        <v>0</v>
      </c>
    </row>
    <row r="34" spans="2:12" ht="16.2" customHeight="1" x14ac:dyDescent="0.3">
      <c r="B34" s="136"/>
      <c r="C34" s="102"/>
      <c r="D34" s="103"/>
      <c r="E34" s="60"/>
      <c r="F34" s="135">
        <v>3.5</v>
      </c>
      <c r="G34" s="52"/>
      <c r="H34" s="7">
        <v>4</v>
      </c>
      <c r="I34" s="61"/>
      <c r="J34" s="7"/>
      <c r="K34" s="53">
        <f t="shared" si="3"/>
        <v>0</v>
      </c>
    </row>
    <row r="35" spans="2:12" ht="15.6" customHeight="1" thickBot="1" x14ac:dyDescent="0.35">
      <c r="B35" s="39" t="s">
        <v>32</v>
      </c>
      <c r="C35" s="40"/>
      <c r="D35" s="40"/>
      <c r="E35" s="40"/>
      <c r="F35" s="41"/>
      <c r="G35" s="42"/>
      <c r="H35" s="42"/>
      <c r="I35" s="43"/>
      <c r="J35" s="42"/>
      <c r="K35" s="81">
        <f>SUM(K29:K33)</f>
        <v>2317.5</v>
      </c>
    </row>
    <row r="36" spans="2:12" ht="15.6" customHeight="1" thickBot="1" x14ac:dyDescent="0.35"/>
    <row r="37" spans="2:12" ht="15.6" thickTop="1" thickBot="1" x14ac:dyDescent="0.35">
      <c r="B37" s="147" t="s">
        <v>12</v>
      </c>
      <c r="C37" s="147"/>
      <c r="D37" s="147"/>
      <c r="E37" s="163" t="s">
        <v>11</v>
      </c>
      <c r="F37" s="16">
        <v>1</v>
      </c>
      <c r="G37" s="141">
        <f>K35</f>
        <v>2317.5</v>
      </c>
      <c r="H37" s="141">
        <f>F37*G37</f>
        <v>2317.5</v>
      </c>
      <c r="I37" s="154">
        <f>SUM(H37:H40)</f>
        <v>2317.5</v>
      </c>
      <c r="J37" s="156"/>
      <c r="K37" s="157"/>
    </row>
    <row r="38" spans="2:12" ht="15.6" thickTop="1" thickBot="1" x14ac:dyDescent="0.35">
      <c r="B38" s="147" t="s">
        <v>13</v>
      </c>
      <c r="C38" s="147"/>
      <c r="D38" s="147"/>
      <c r="E38" s="17"/>
      <c r="F38" s="6"/>
      <c r="G38" s="6"/>
      <c r="H38" s="141">
        <f t="shared" ref="H38:H40" si="4">F38*G38</f>
        <v>0</v>
      </c>
      <c r="I38" s="59"/>
      <c r="J38" s="63"/>
      <c r="K38" s="158"/>
    </row>
    <row r="39" spans="2:12" ht="15.6" thickTop="1" thickBot="1" x14ac:dyDescent="0.35">
      <c r="B39" s="147"/>
      <c r="C39" s="147"/>
      <c r="D39" s="147"/>
      <c r="E39" s="142"/>
      <c r="F39" s="8"/>
      <c r="G39" s="8"/>
      <c r="H39" s="141">
        <f t="shared" si="4"/>
        <v>0</v>
      </c>
      <c r="I39" s="59"/>
      <c r="J39" s="63"/>
      <c r="K39" s="158"/>
    </row>
    <row r="40" spans="2:12" ht="15" thickTop="1" x14ac:dyDescent="0.3">
      <c r="B40" s="147"/>
      <c r="C40" s="147"/>
      <c r="D40" s="147"/>
      <c r="E40" s="60"/>
      <c r="F40" s="6"/>
      <c r="G40" s="7"/>
      <c r="H40" s="141">
        <f t="shared" si="4"/>
        <v>0</v>
      </c>
      <c r="I40" s="155"/>
      <c r="J40" s="93">
        <f>D12</f>
        <v>8</v>
      </c>
      <c r="K40" s="159">
        <f>I37/J40</f>
        <v>289.6875</v>
      </c>
    </row>
    <row r="41" spans="2:12" x14ac:dyDescent="0.3">
      <c r="B41" s="143"/>
      <c r="C41" s="144"/>
      <c r="D41" s="144"/>
      <c r="E41" s="148"/>
      <c r="F41" s="149"/>
      <c r="G41" s="149"/>
      <c r="H41" s="149"/>
      <c r="I41" s="107"/>
      <c r="J41" s="149"/>
      <c r="K41" s="160"/>
    </row>
    <row r="42" spans="2:12" s="4" customFormat="1" ht="15" thickBot="1" x14ac:dyDescent="0.35">
      <c r="B42" s="143" t="s">
        <v>15</v>
      </c>
      <c r="C42" s="150"/>
      <c r="D42" s="150"/>
      <c r="E42" s="150"/>
      <c r="F42" s="151"/>
      <c r="G42" s="152"/>
      <c r="H42" s="152"/>
      <c r="I42" s="153"/>
      <c r="J42" s="152"/>
      <c r="K42" s="161">
        <f>K18+K26+K40</f>
        <v>2289.6875</v>
      </c>
    </row>
    <row r="43" spans="2:12" x14ac:dyDescent="0.3">
      <c r="B43" s="18" t="s">
        <v>16</v>
      </c>
      <c r="C43" s="19" t="s">
        <v>17</v>
      </c>
      <c r="D43" s="20"/>
      <c r="E43" s="20"/>
      <c r="F43" s="21"/>
      <c r="G43" s="22"/>
      <c r="H43" s="22"/>
      <c r="I43" s="23"/>
      <c r="J43" s="22"/>
      <c r="K43" s="162">
        <v>2300</v>
      </c>
      <c r="L43" t="s">
        <v>33</v>
      </c>
    </row>
    <row r="44" spans="2:12" ht="15" thickBot="1" x14ac:dyDescent="0.35">
      <c r="B44" s="24" t="s">
        <v>16</v>
      </c>
      <c r="C44" s="25" t="s">
        <v>18</v>
      </c>
      <c r="D44" s="26"/>
      <c r="E44" s="26"/>
      <c r="F44" s="27"/>
      <c r="G44" s="28"/>
      <c r="H44" s="28"/>
      <c r="I44" s="29"/>
      <c r="J44" s="28"/>
      <c r="K44" s="30">
        <f>K43*1.5</f>
        <v>3450</v>
      </c>
    </row>
    <row r="45" spans="2:12" ht="15" thickTop="1" x14ac:dyDescent="0.3"/>
    <row r="47" spans="2:12" x14ac:dyDescent="0.3">
      <c r="B47" s="4"/>
    </row>
    <row r="48" spans="2:12" x14ac:dyDescent="0.3">
      <c r="J48" s="3"/>
    </row>
    <row r="49" spans="10:11" x14ac:dyDescent="0.3">
      <c r="J49" s="3"/>
    </row>
    <row r="50" spans="10:11" x14ac:dyDescent="0.3">
      <c r="J50" s="3"/>
    </row>
    <row r="51" spans="10:11" x14ac:dyDescent="0.3">
      <c r="J51" s="3"/>
    </row>
    <row r="52" spans="10:11" x14ac:dyDescent="0.3">
      <c r="J52" s="3"/>
    </row>
    <row r="54" spans="10:11" x14ac:dyDescent="0.3">
      <c r="K54" s="11"/>
    </row>
    <row r="65" spans="3:11" x14ac:dyDescent="0.3">
      <c r="C65" t="s">
        <v>0</v>
      </c>
      <c r="G65" s="2">
        <v>12</v>
      </c>
      <c r="H65" s="2">
        <v>3</v>
      </c>
      <c r="I65" s="1">
        <f>K65/(G65*H65)</f>
        <v>1158.3333333333333</v>
      </c>
      <c r="K65" s="1">
        <v>41700</v>
      </c>
    </row>
    <row r="66" spans="3:11" x14ac:dyDescent="0.3">
      <c r="C66" t="s">
        <v>1</v>
      </c>
      <c r="G66" s="2">
        <v>12</v>
      </c>
      <c r="H66" s="2">
        <v>2</v>
      </c>
      <c r="I66" s="1">
        <f>K66/(G66*H66)</f>
        <v>200</v>
      </c>
      <c r="K66" s="1">
        <v>4800</v>
      </c>
    </row>
    <row r="67" spans="3:11" x14ac:dyDescent="0.3">
      <c r="C67" t="s">
        <v>2</v>
      </c>
      <c r="G67" s="2">
        <v>1</v>
      </c>
      <c r="H67" s="2">
        <v>644</v>
      </c>
      <c r="I67" s="1">
        <v>3.5</v>
      </c>
      <c r="K67" s="1">
        <f>G67*H67*I67</f>
        <v>2254</v>
      </c>
    </row>
    <row r="69" spans="3:11" x14ac:dyDescent="0.3">
      <c r="K69" s="1">
        <f>SUM(K8:K68)</f>
        <v>65718.375</v>
      </c>
    </row>
    <row r="73" spans="3:11" x14ac:dyDescent="0.3">
      <c r="C73" t="s">
        <v>3</v>
      </c>
      <c r="G73" s="2">
        <v>10</v>
      </c>
      <c r="I73" s="1">
        <v>4700</v>
      </c>
      <c r="K73" s="1">
        <f>G73*I73</f>
        <v>47000</v>
      </c>
    </row>
  </sheetData>
  <sheetProtection selectLockedCells="1"/>
  <mergeCells count="33">
    <mergeCell ref="H23:I23"/>
    <mergeCell ref="H24:I24"/>
    <mergeCell ref="H25:I25"/>
    <mergeCell ref="E21:E25"/>
    <mergeCell ref="C29:J30"/>
    <mergeCell ref="C33:D33"/>
    <mergeCell ref="C34:D34"/>
    <mergeCell ref="B37:D37"/>
    <mergeCell ref="B38:D40"/>
    <mergeCell ref="I37:I40"/>
    <mergeCell ref="C23:D23"/>
    <mergeCell ref="C24:D24"/>
    <mergeCell ref="C25:D25"/>
    <mergeCell ref="C15:D15"/>
    <mergeCell ref="C16:D16"/>
    <mergeCell ref="I15:I17"/>
    <mergeCell ref="G9:K11"/>
    <mergeCell ref="D10:E10"/>
    <mergeCell ref="D11:E11"/>
    <mergeCell ref="D12:E12"/>
    <mergeCell ref="C17:D17"/>
    <mergeCell ref="C22:D22"/>
    <mergeCell ref="H21:I21"/>
    <mergeCell ref="H22:I22"/>
    <mergeCell ref="B10:C10"/>
    <mergeCell ref="D6:E6"/>
    <mergeCell ref="D7:E7"/>
    <mergeCell ref="D8:E8"/>
    <mergeCell ref="D9:E9"/>
    <mergeCell ref="B6:C6"/>
    <mergeCell ref="B7:C7"/>
    <mergeCell ref="B8:C8"/>
    <mergeCell ref="B9:C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862E6D22BA04F85E56AAF6C5A6EAB" ma:contentTypeVersion="18" ma:contentTypeDescription="Opprett et nytt dokument." ma:contentTypeScope="" ma:versionID="138c72392d389782ad56fa834a0ea48d">
  <xsd:schema xmlns:xsd="http://www.w3.org/2001/XMLSchema" xmlns:xs="http://www.w3.org/2001/XMLSchema" xmlns:p="http://schemas.microsoft.com/office/2006/metadata/properties" xmlns:ns2="1da8e658-e5db-4591-af55-7e385232cc97" xmlns:ns3="377f2f29-fbf9-4fa2-a7ce-8e728bc8e801" targetNamespace="http://schemas.microsoft.com/office/2006/metadata/properties" ma:root="true" ma:fieldsID="ca62e9a29876e49fa64ca2ed4e8d1ad0" ns2:_="" ns3:_="">
    <xsd:import namespace="1da8e658-e5db-4591-af55-7e385232cc97"/>
    <xsd:import namespace="377f2f29-fbf9-4fa2-a7ce-8e728bc8e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8e658-e5db-4591-af55-7e385232c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7d2d2776-fb6c-4f3a-b983-a30e9d7c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f2f29-fbf9-4fa2-a7ce-8e728bc8e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63582aa-8854-49cf-87f1-da459d0b9ef2}" ma:internalName="TaxCatchAll" ma:showField="CatchAllData" ma:web="377f2f29-fbf9-4fa2-a7ce-8e728bc8e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a8e658-e5db-4591-af55-7e385232cc97">
      <Terms xmlns="http://schemas.microsoft.com/office/infopath/2007/PartnerControls"/>
    </lcf76f155ced4ddcb4097134ff3c332f>
    <TaxCatchAll xmlns="377f2f29-fbf9-4fa2-a7ce-8e728bc8e801" xsi:nil="true"/>
  </documentManagement>
</p:properties>
</file>

<file path=customXml/itemProps1.xml><?xml version="1.0" encoding="utf-8"?>
<ds:datastoreItem xmlns:ds="http://schemas.openxmlformats.org/officeDocument/2006/customXml" ds:itemID="{A32F887E-A12E-4A6E-A8EE-BAF6DD455FD4}"/>
</file>

<file path=customXml/itemProps2.xml><?xml version="1.0" encoding="utf-8"?>
<ds:datastoreItem xmlns:ds="http://schemas.openxmlformats.org/officeDocument/2006/customXml" ds:itemID="{6F00A7BC-FE78-4697-865D-099CB4819935}"/>
</file>

<file path=customXml/itemProps3.xml><?xml version="1.0" encoding="utf-8"?>
<ds:datastoreItem xmlns:ds="http://schemas.openxmlformats.org/officeDocument/2006/customXml" ds:itemID="{D9387FC1-1C37-4791-9E5C-FDE7F1517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PRISBEREGNING TOM</vt:lpstr>
      <vt:lpstr>PRISBEREGNING MED EKSEMPEL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TOT2021</dc:creator>
  <cp:lastModifiedBy>Mats Kneppen</cp:lastModifiedBy>
  <dcterms:created xsi:type="dcterms:W3CDTF">2022-05-13T09:06:46Z</dcterms:created>
  <dcterms:modified xsi:type="dcterms:W3CDTF">2026-01-29T14:38:46Z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0x01010014B862E6D22BA04F85E56AAF6C5A6EAB</vt:lpwstr>
  </property>
</Properties>
</file>